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72" windowHeight="8640" firstSheet="4" activeTab="7"/>
  </bookViews>
  <sheets>
    <sheet name="DATA" sheetId="1" r:id="rId1"/>
    <sheet name="NS" sheetId="2" r:id="rId2"/>
    <sheet name="PS" sheetId="3" r:id="rId3"/>
    <sheet name="DS" sheetId="4" r:id="rId4"/>
    <sheet name="Proy Nat Share" sheetId="5" r:id="rId5"/>
    <sheet name="Proy PS" sheetId="6" r:id="rId6"/>
    <sheet name="Proyeksi DS" sheetId="7" r:id="rId7"/>
    <sheet name="Rekap" sheetId="8" r:id="rId8"/>
  </sheets>
  <definedNames/>
  <calcPr fullCalcOnLoad="1"/>
</workbook>
</file>

<file path=xl/sharedStrings.xml><?xml version="1.0" encoding="utf-8"?>
<sst xmlns="http://schemas.openxmlformats.org/spreadsheetml/2006/main" count="177" uniqueCount="65">
  <si>
    <t>Sektor</t>
  </si>
  <si>
    <t>Pertanian</t>
  </si>
  <si>
    <t>Penggalian</t>
  </si>
  <si>
    <t>Industri</t>
  </si>
  <si>
    <t>Listrik, gas, air</t>
  </si>
  <si>
    <t>Bangunan</t>
  </si>
  <si>
    <t>Perdagangan</t>
  </si>
  <si>
    <t>Pengangkutan &amp; komunikasi</t>
  </si>
  <si>
    <t>Keuangan/jasa perusahaan</t>
  </si>
  <si>
    <t>Jasa sosial/ perorangan</t>
  </si>
  <si>
    <t>Lainnya</t>
  </si>
  <si>
    <t>Jumlah</t>
  </si>
  <si>
    <r>
      <t>E</t>
    </r>
    <r>
      <rPr>
        <vertAlign val="subscript"/>
        <sz val="14"/>
        <color indexed="8"/>
        <rFont val="Arial Black"/>
        <family val="2"/>
      </rPr>
      <t>r,i,t-n</t>
    </r>
  </si>
  <si>
    <r>
      <t>E</t>
    </r>
    <r>
      <rPr>
        <vertAlign val="subscript"/>
        <sz val="14"/>
        <color indexed="8"/>
        <rFont val="Arial Black"/>
        <family val="2"/>
      </rPr>
      <t>r,i,t</t>
    </r>
  </si>
  <si>
    <t>( c )</t>
  </si>
  <si>
    <t>National Share</t>
  </si>
  <si>
    <t>(a)</t>
  </si>
  <si>
    <t>(b)</t>
  </si>
  <si>
    <t>(a) X (b)</t>
  </si>
  <si>
    <t>c - a</t>
  </si>
  <si>
    <r>
      <t>E</t>
    </r>
    <r>
      <rPr>
        <vertAlign val="subscript"/>
        <sz val="14"/>
        <color indexed="8"/>
        <rFont val="Arial Black"/>
        <family val="2"/>
      </rPr>
      <t>N,t</t>
    </r>
    <r>
      <rPr>
        <sz val="14"/>
        <color indexed="8"/>
        <rFont val="Arial Black"/>
        <family val="2"/>
      </rPr>
      <t>/E</t>
    </r>
    <r>
      <rPr>
        <vertAlign val="subscript"/>
        <sz val="14"/>
        <color indexed="8"/>
        <rFont val="Arial Black"/>
        <family val="2"/>
      </rPr>
      <t>N,t-n</t>
    </r>
  </si>
  <si>
    <t>(d)</t>
  </si>
  <si>
    <t>(c )</t>
  </si>
  <si>
    <t>(b) - ( c)</t>
  </si>
  <si>
    <t>a x d</t>
  </si>
  <si>
    <r>
      <t>E</t>
    </r>
    <r>
      <rPr>
        <vertAlign val="subscript"/>
        <sz val="14"/>
        <color indexed="8"/>
        <rFont val="Arial Black"/>
        <family val="2"/>
      </rPr>
      <t xml:space="preserve">N,t </t>
    </r>
    <r>
      <rPr>
        <sz val="14"/>
        <color indexed="8"/>
        <rFont val="Arial Black"/>
        <family val="2"/>
      </rPr>
      <t>/E</t>
    </r>
    <r>
      <rPr>
        <vertAlign val="subscript"/>
        <sz val="14"/>
        <color indexed="8"/>
        <rFont val="Arial Black"/>
        <family val="2"/>
      </rPr>
      <t>N,t-n</t>
    </r>
  </si>
  <si>
    <t>D shift</t>
  </si>
  <si>
    <t>(b) X ( c )</t>
  </si>
  <si>
    <t>(a) - (d)</t>
  </si>
  <si>
    <t>Total Natioal Share</t>
  </si>
  <si>
    <t>Total Prop Shift</t>
  </si>
  <si>
    <t>Total Dif Shift</t>
  </si>
  <si>
    <r>
      <t>E</t>
    </r>
    <r>
      <rPr>
        <vertAlign val="subscript"/>
        <sz val="14"/>
        <color indexed="8"/>
        <rFont val="Arial Black"/>
        <family val="2"/>
      </rPr>
      <t xml:space="preserve">N,i,t </t>
    </r>
    <r>
      <rPr>
        <sz val="14"/>
        <color indexed="8"/>
        <rFont val="Arial Black"/>
        <family val="2"/>
      </rPr>
      <t>/E</t>
    </r>
    <r>
      <rPr>
        <vertAlign val="subscript"/>
        <sz val="14"/>
        <color indexed="8"/>
        <rFont val="Arial Black"/>
        <family val="2"/>
      </rPr>
      <t>N,I,t-n</t>
    </r>
  </si>
  <si>
    <t>Propotional shift</t>
  </si>
  <si>
    <r>
      <t>E</t>
    </r>
    <r>
      <rPr>
        <b/>
        <vertAlign val="subscript"/>
        <sz val="14"/>
        <rFont val="Arial Black"/>
        <family val="2"/>
      </rPr>
      <t>N,i,t</t>
    </r>
  </si>
  <si>
    <t>c</t>
  </si>
  <si>
    <t>Nat Share</t>
  </si>
  <si>
    <t>c-a</t>
  </si>
  <si>
    <t>Dif Shift</t>
  </si>
  <si>
    <t>indeks perubahan</t>
  </si>
  <si>
    <t>yang disesuaikan</t>
  </si>
  <si>
    <t>a x b</t>
  </si>
  <si>
    <t xml:space="preserve">Lap Kerja </t>
  </si>
  <si>
    <t>Prop S</t>
  </si>
  <si>
    <t>Diff S</t>
  </si>
  <si>
    <t>Nat  Share</t>
  </si>
  <si>
    <t>Lap Kerja</t>
  </si>
  <si>
    <t>a+b+c+d</t>
  </si>
  <si>
    <r>
      <t>E</t>
    </r>
    <r>
      <rPr>
        <vertAlign val="subscript"/>
        <sz val="14"/>
        <color indexed="8"/>
        <rFont val="Arial Black"/>
        <family val="2"/>
      </rPr>
      <t xml:space="preserve">N,i,t </t>
    </r>
    <r>
      <rPr>
        <sz val="14"/>
        <color indexed="8"/>
        <rFont val="Arial Black"/>
        <family val="2"/>
      </rPr>
      <t>/E</t>
    </r>
    <r>
      <rPr>
        <vertAlign val="subscript"/>
        <sz val="14"/>
        <color indexed="8"/>
        <rFont val="Arial Black"/>
        <family val="2"/>
      </rPr>
      <t>N,i,t-n</t>
    </r>
  </si>
  <si>
    <r>
      <t>E</t>
    </r>
    <r>
      <rPr>
        <vertAlign val="subscript"/>
        <sz val="11"/>
        <color indexed="8"/>
        <rFont val="Arial Black"/>
        <family val="2"/>
      </rPr>
      <t>r,i,t</t>
    </r>
  </si>
  <si>
    <r>
      <t>E</t>
    </r>
    <r>
      <rPr>
        <vertAlign val="subscript"/>
        <sz val="11"/>
        <color indexed="8"/>
        <rFont val="Arial Black"/>
        <family val="2"/>
      </rPr>
      <t xml:space="preserve">N,i,t+n </t>
    </r>
    <r>
      <rPr>
        <sz val="11"/>
        <color indexed="8"/>
        <rFont val="Arial Black"/>
        <family val="2"/>
      </rPr>
      <t>/E</t>
    </r>
    <r>
      <rPr>
        <vertAlign val="subscript"/>
        <sz val="11"/>
        <color indexed="8"/>
        <rFont val="Arial Black"/>
        <family val="2"/>
      </rPr>
      <t>N,i,t</t>
    </r>
  </si>
  <si>
    <t>Prop shift</t>
  </si>
  <si>
    <t>Perubahan karena faktor</t>
  </si>
  <si>
    <r>
      <t>E</t>
    </r>
    <r>
      <rPr>
        <vertAlign val="subscript"/>
        <sz val="11"/>
        <color indexed="8"/>
        <rFont val="Arial Black"/>
        <family val="2"/>
      </rPr>
      <t>r,i,t+n</t>
    </r>
  </si>
  <si>
    <r>
      <t>E</t>
    </r>
    <r>
      <rPr>
        <vertAlign val="subscript"/>
        <sz val="16"/>
        <color indexed="8"/>
        <rFont val="Arial Black"/>
        <family val="2"/>
      </rPr>
      <t xml:space="preserve">N,i,t+n </t>
    </r>
    <r>
      <rPr>
        <sz val="16"/>
        <color indexed="8"/>
        <rFont val="Arial Black"/>
        <family val="2"/>
      </rPr>
      <t>/E</t>
    </r>
    <r>
      <rPr>
        <vertAlign val="subscript"/>
        <sz val="16"/>
        <color indexed="8"/>
        <rFont val="Arial Black"/>
        <family val="2"/>
      </rPr>
      <t>N,i,t</t>
    </r>
  </si>
  <si>
    <r>
      <t>E</t>
    </r>
    <r>
      <rPr>
        <vertAlign val="subscript"/>
        <sz val="14"/>
        <color indexed="56"/>
        <rFont val="Arial Black"/>
        <family val="2"/>
      </rPr>
      <t>N,i,t+n</t>
    </r>
  </si>
  <si>
    <r>
      <t>E</t>
    </r>
    <r>
      <rPr>
        <vertAlign val="subscript"/>
        <sz val="16"/>
        <color indexed="8"/>
        <rFont val="Arial Black"/>
        <family val="2"/>
      </rPr>
      <t>r,i,t</t>
    </r>
  </si>
  <si>
    <r>
      <t>E</t>
    </r>
    <r>
      <rPr>
        <vertAlign val="subscript"/>
        <sz val="16"/>
        <color indexed="8"/>
        <rFont val="Arial Black"/>
        <family val="2"/>
      </rPr>
      <t>N,t+n</t>
    </r>
    <r>
      <rPr>
        <sz val="16"/>
        <color indexed="8"/>
        <rFont val="Arial Black"/>
        <family val="2"/>
      </rPr>
      <t>/E</t>
    </r>
    <r>
      <rPr>
        <vertAlign val="subscript"/>
        <sz val="16"/>
        <color indexed="8"/>
        <rFont val="Arial Black"/>
        <family val="2"/>
      </rPr>
      <t>N,t</t>
    </r>
  </si>
  <si>
    <r>
      <t>E</t>
    </r>
    <r>
      <rPr>
        <vertAlign val="subscript"/>
        <sz val="16"/>
        <color indexed="8"/>
        <rFont val="Arial Black"/>
        <family val="2"/>
      </rPr>
      <t xml:space="preserve">N,t+n </t>
    </r>
    <r>
      <rPr>
        <sz val="16"/>
        <color indexed="8"/>
        <rFont val="Arial Black"/>
        <family val="2"/>
      </rPr>
      <t>/E</t>
    </r>
    <r>
      <rPr>
        <vertAlign val="subscript"/>
        <sz val="16"/>
        <color indexed="8"/>
        <rFont val="Arial Black"/>
        <family val="2"/>
      </rPr>
      <t>N,t</t>
    </r>
  </si>
  <si>
    <r>
      <rPr>
        <b/>
        <sz val="14"/>
        <rFont val="Arial Black"/>
        <family val="2"/>
      </rPr>
      <t>E</t>
    </r>
    <r>
      <rPr>
        <b/>
        <vertAlign val="subscript"/>
        <sz val="14"/>
        <rFont val="Arial Black"/>
        <family val="2"/>
      </rPr>
      <t>N,i,t-n</t>
    </r>
  </si>
  <si>
    <t>JAWA BARAT</t>
  </si>
  <si>
    <t>KAB BANDUNG</t>
  </si>
  <si>
    <t>PROYEKSI JAWA BARAT</t>
  </si>
  <si>
    <t>Total Pertambahan lap kerja Kab Bandung</t>
  </si>
  <si>
    <t>(lap kerja 2014- lap kerja 2009)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</si>
</sst>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#,##0.0000"/>
    <numFmt numFmtId="172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Black"/>
      <family val="2"/>
    </font>
    <font>
      <vertAlign val="subscript"/>
      <sz val="14"/>
      <color indexed="8"/>
      <name val="Arial Black"/>
      <family val="2"/>
    </font>
    <font>
      <b/>
      <vertAlign val="subscript"/>
      <sz val="14"/>
      <name val="Arial Black"/>
      <family val="2"/>
    </font>
    <font>
      <b/>
      <sz val="14"/>
      <name val="Arial Black"/>
      <family val="2"/>
    </font>
    <font>
      <sz val="11"/>
      <color indexed="8"/>
      <name val="Arial Black"/>
      <family val="2"/>
    </font>
    <font>
      <vertAlign val="subscript"/>
      <sz val="11"/>
      <color indexed="8"/>
      <name val="Arial Black"/>
      <family val="2"/>
    </font>
    <font>
      <vertAlign val="subscript"/>
      <sz val="16"/>
      <color indexed="8"/>
      <name val="Arial Black"/>
      <family val="2"/>
    </font>
    <font>
      <sz val="16"/>
      <color indexed="8"/>
      <name val="Arial Black"/>
      <family val="2"/>
    </font>
    <font>
      <vertAlign val="subscript"/>
      <sz val="14"/>
      <color indexed="56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 Black"/>
      <family val="2"/>
    </font>
    <font>
      <sz val="16"/>
      <color indexed="8"/>
      <name val="Calibri"/>
      <family val="2"/>
    </font>
    <font>
      <sz val="14"/>
      <color indexed="56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Black"/>
      <family val="2"/>
    </font>
    <font>
      <sz val="14"/>
      <color rgb="FFFF0000"/>
      <name val="Arial Black"/>
      <family val="2"/>
    </font>
    <font>
      <sz val="11"/>
      <color theme="1"/>
      <name val="Arial Black"/>
      <family val="2"/>
    </font>
    <font>
      <sz val="16"/>
      <color theme="1"/>
      <name val="Arial Black"/>
      <family val="2"/>
    </font>
    <font>
      <sz val="16"/>
      <color theme="1"/>
      <name val="Calibri"/>
      <family val="2"/>
    </font>
    <font>
      <sz val="14"/>
      <color rgb="FF00206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171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9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171" fontId="53" fillId="0" borderId="10" xfId="0" applyNumberFormat="1" applyFont="1" applyBorder="1" applyAlignment="1">
      <alignment/>
    </xf>
    <xf numFmtId="170" fontId="53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0" fontId="52" fillId="0" borderId="10" xfId="0" applyFont="1" applyBorder="1" applyAlignment="1">
      <alignment vertical="center"/>
    </xf>
    <xf numFmtId="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82" zoomScaleNormal="82" zoomScalePageLayoutView="0" workbookViewId="0" topLeftCell="B1">
      <selection activeCell="F7" sqref="F7"/>
    </sheetView>
  </sheetViews>
  <sheetFormatPr defaultColWidth="9.140625" defaultRowHeight="15"/>
  <cols>
    <col min="1" max="1" width="44.8515625" style="0" customWidth="1"/>
    <col min="2" max="2" width="20.57421875" style="0" customWidth="1"/>
    <col min="3" max="3" width="16.7109375" style="0" customWidth="1"/>
    <col min="4" max="4" width="16.8515625" style="0" customWidth="1"/>
    <col min="5" max="5" width="16.28125" style="0" customWidth="1"/>
    <col min="6" max="6" width="21.8515625" style="0" customWidth="1"/>
    <col min="7" max="7" width="14.8515625" style="0" customWidth="1"/>
    <col min="8" max="8" width="20.7109375" style="0" customWidth="1"/>
  </cols>
  <sheetData>
    <row r="1" spans="1:8" ht="42">
      <c r="A1" s="17" t="s">
        <v>0</v>
      </c>
      <c r="B1" s="39" t="s">
        <v>60</v>
      </c>
      <c r="C1" s="39"/>
      <c r="D1" s="39" t="s">
        <v>61</v>
      </c>
      <c r="E1" s="39"/>
      <c r="F1" s="30" t="s">
        <v>62</v>
      </c>
      <c r="G1" s="18"/>
      <c r="H1" s="16" t="s">
        <v>54</v>
      </c>
    </row>
    <row r="2" spans="1:8" ht="21.75">
      <c r="A2" s="19"/>
      <c r="B2" s="19">
        <v>2009</v>
      </c>
      <c r="C2" s="19">
        <v>2014</v>
      </c>
      <c r="D2" s="19">
        <v>2009</v>
      </c>
      <c r="E2" s="19">
        <v>2014</v>
      </c>
      <c r="F2" s="28">
        <v>2019</v>
      </c>
      <c r="G2" s="20"/>
      <c r="H2" s="21"/>
    </row>
    <row r="3" spans="1:8" ht="21.75">
      <c r="A3" s="19"/>
      <c r="B3" s="22" t="s">
        <v>59</v>
      </c>
      <c r="C3" s="23" t="s">
        <v>34</v>
      </c>
      <c r="D3" s="19" t="s">
        <v>12</v>
      </c>
      <c r="E3" s="19" t="s">
        <v>13</v>
      </c>
      <c r="F3" s="28" t="s">
        <v>55</v>
      </c>
      <c r="G3" s="20"/>
      <c r="H3" s="21"/>
    </row>
    <row r="4" spans="1:8" ht="21.75">
      <c r="A4" s="19" t="s">
        <v>1</v>
      </c>
      <c r="B4" s="24">
        <v>2352250</v>
      </c>
      <c r="C4" s="24">
        <v>2550659</v>
      </c>
      <c r="D4" s="24">
        <v>323827</v>
      </c>
      <c r="E4" s="24">
        <v>354126</v>
      </c>
      <c r="F4" s="29">
        <v>2733658</v>
      </c>
      <c r="G4" s="20"/>
      <c r="H4" s="21">
        <f>F4/C4</f>
        <v>1.0717457723670627</v>
      </c>
    </row>
    <row r="5" spans="1:8" ht="21.75">
      <c r="A5" s="19" t="s">
        <v>2</v>
      </c>
      <c r="B5" s="24">
        <v>19964</v>
      </c>
      <c r="C5" s="24">
        <v>19738</v>
      </c>
      <c r="D5" s="24">
        <v>2695</v>
      </c>
      <c r="E5" s="24">
        <v>2677</v>
      </c>
      <c r="F5" s="29">
        <v>19262</v>
      </c>
      <c r="G5" s="20"/>
      <c r="H5" s="21">
        <f aca="true" t="shared" si="0" ref="H5:H13">F5/C5</f>
        <v>0.9758840814672206</v>
      </c>
    </row>
    <row r="6" spans="1:8" ht="21.75">
      <c r="A6" s="19" t="s">
        <v>3</v>
      </c>
      <c r="B6" s="24">
        <v>258981</v>
      </c>
      <c r="C6" s="24">
        <v>348611</v>
      </c>
      <c r="D6" s="24">
        <v>67672</v>
      </c>
      <c r="E6" s="24">
        <v>91229</v>
      </c>
      <c r="F6" s="29">
        <v>463214</v>
      </c>
      <c r="G6" s="20"/>
      <c r="H6" s="21">
        <f t="shared" si="0"/>
        <v>1.3287417780850288</v>
      </c>
    </row>
    <row r="7" spans="1:8" ht="21.75">
      <c r="A7" s="19" t="s">
        <v>4</v>
      </c>
      <c r="B7" s="24">
        <v>9841</v>
      </c>
      <c r="C7" s="24">
        <v>14483</v>
      </c>
      <c r="D7" s="24">
        <v>2288</v>
      </c>
      <c r="E7" s="24">
        <v>3387</v>
      </c>
      <c r="F7" s="29">
        <v>21040</v>
      </c>
      <c r="G7" s="20"/>
      <c r="H7" s="21">
        <f t="shared" si="0"/>
        <v>1.4527376924670303</v>
      </c>
    </row>
    <row r="8" spans="1:8" ht="21.75">
      <c r="A8" s="19" t="s">
        <v>5</v>
      </c>
      <c r="B8" s="24">
        <v>114820</v>
      </c>
      <c r="C8" s="24">
        <v>147059</v>
      </c>
      <c r="D8" s="24">
        <v>32307</v>
      </c>
      <c r="E8" s="24">
        <v>41491</v>
      </c>
      <c r="F8" s="29">
        <v>185923</v>
      </c>
      <c r="G8" s="20"/>
      <c r="H8" s="21">
        <f t="shared" si="0"/>
        <v>1.2642748828701404</v>
      </c>
    </row>
    <row r="9" spans="1:8" ht="21.75">
      <c r="A9" s="19" t="s">
        <v>6</v>
      </c>
      <c r="B9" s="24">
        <v>447908</v>
      </c>
      <c r="C9" s="24">
        <v>592201</v>
      </c>
      <c r="D9" s="24">
        <v>70587</v>
      </c>
      <c r="E9" s="24">
        <v>93810</v>
      </c>
      <c r="F9" s="29">
        <v>772893</v>
      </c>
      <c r="G9" s="20"/>
      <c r="H9" s="21">
        <f t="shared" si="0"/>
        <v>1.3051193766981144</v>
      </c>
    </row>
    <row r="10" spans="1:8" ht="21.75">
      <c r="A10" s="19" t="s">
        <v>7</v>
      </c>
      <c r="B10" s="24">
        <v>158298</v>
      </c>
      <c r="C10" s="24">
        <v>201685</v>
      </c>
      <c r="D10" s="24">
        <v>23254</v>
      </c>
      <c r="E10" s="24">
        <v>29781</v>
      </c>
      <c r="F10" s="29">
        <v>253654</v>
      </c>
      <c r="G10" s="20"/>
      <c r="H10" s="21">
        <f t="shared" si="0"/>
        <v>1.257674095743362</v>
      </c>
    </row>
    <row r="11" spans="1:8" ht="21.75">
      <c r="A11" s="19" t="s">
        <v>8</v>
      </c>
      <c r="B11" s="24">
        <v>20124</v>
      </c>
      <c r="C11" s="24">
        <v>24452</v>
      </c>
      <c r="D11" s="24">
        <v>2418</v>
      </c>
      <c r="E11" s="24">
        <v>2960</v>
      </c>
      <c r="F11" s="29">
        <v>29330</v>
      </c>
      <c r="G11" s="20"/>
      <c r="H11" s="21">
        <f t="shared" si="0"/>
        <v>1.1994928840176673</v>
      </c>
    </row>
    <row r="12" spans="1:8" ht="21.75">
      <c r="A12" s="19" t="s">
        <v>9</v>
      </c>
      <c r="B12" s="24">
        <v>473953</v>
      </c>
      <c r="C12" s="24">
        <v>547928</v>
      </c>
      <c r="D12" s="24">
        <v>76031</v>
      </c>
      <c r="E12" s="24">
        <v>86542</v>
      </c>
      <c r="F12" s="29">
        <v>625288</v>
      </c>
      <c r="G12" s="20"/>
      <c r="H12" s="21">
        <f t="shared" si="0"/>
        <v>1.1411864332540043</v>
      </c>
    </row>
    <row r="13" spans="1:8" ht="21.75">
      <c r="A13" s="19" t="s">
        <v>10</v>
      </c>
      <c r="B13" s="24">
        <v>559</v>
      </c>
      <c r="C13" s="24">
        <v>418</v>
      </c>
      <c r="D13" s="24">
        <v>55</v>
      </c>
      <c r="E13" s="24">
        <v>40</v>
      </c>
      <c r="F13" s="29">
        <v>310</v>
      </c>
      <c r="G13" s="20"/>
      <c r="H13" s="21">
        <f t="shared" si="0"/>
        <v>0.7416267942583732</v>
      </c>
    </row>
    <row r="14" spans="1:8" ht="21.75">
      <c r="A14" s="19" t="s">
        <v>11</v>
      </c>
      <c r="B14" s="24">
        <f>SUM(B4:B13)</f>
        <v>3856698</v>
      </c>
      <c r="C14" s="24">
        <f>SUM(C4:C13)</f>
        <v>4447234</v>
      </c>
      <c r="D14" s="24">
        <f>SUM(D4:D13)</f>
        <v>601134</v>
      </c>
      <c r="E14" s="24">
        <f>SUM(E4:E13)</f>
        <v>706043</v>
      </c>
      <c r="F14" s="29">
        <f>SUM(F3:F13)</f>
        <v>5104572</v>
      </c>
      <c r="G14" s="20"/>
      <c r="H14" s="21"/>
    </row>
    <row r="15" spans="3:8" ht="21.75">
      <c r="C15" s="1">
        <f>C14/B14</f>
        <v>1.1531195857181453</v>
      </c>
      <c r="H15" s="14">
        <f>F14/C14</f>
        <v>1.1478082781342291</v>
      </c>
    </row>
    <row r="16" spans="4:6" ht="21">
      <c r="D16" s="27">
        <f>E14-D14</f>
        <v>104909</v>
      </c>
      <c r="F16" s="14">
        <f>F14/C14</f>
        <v>1.1478082781342291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78" zoomScaleNormal="78" zoomScalePageLayoutView="0" workbookViewId="0" topLeftCell="A1">
      <selection activeCell="H12" sqref="H12"/>
    </sheetView>
  </sheetViews>
  <sheetFormatPr defaultColWidth="9.140625" defaultRowHeight="15"/>
  <cols>
    <col min="1" max="1" width="29.00390625" style="0" customWidth="1"/>
    <col min="2" max="2" width="18.00390625" style="0" customWidth="1"/>
    <col min="3" max="3" width="15.8515625" style="0" customWidth="1"/>
    <col min="4" max="4" width="18.00390625" style="0" customWidth="1"/>
    <col min="5" max="5" width="27.140625" style="0" customWidth="1"/>
  </cols>
  <sheetData>
    <row r="1" spans="1:5" ht="21">
      <c r="A1" s="19" t="s">
        <v>0</v>
      </c>
      <c r="B1" s="19" t="s">
        <v>12</v>
      </c>
      <c r="C1" s="19" t="s">
        <v>20</v>
      </c>
      <c r="D1" s="19" t="s">
        <v>14</v>
      </c>
      <c r="E1" s="19" t="s">
        <v>15</v>
      </c>
    </row>
    <row r="2" spans="1:5" ht="21">
      <c r="A2" s="19"/>
      <c r="B2" s="12" t="s">
        <v>16</v>
      </c>
      <c r="C2" s="12" t="s">
        <v>17</v>
      </c>
      <c r="D2" s="12" t="s">
        <v>18</v>
      </c>
      <c r="E2" s="12" t="s">
        <v>19</v>
      </c>
    </row>
    <row r="3" spans="1:5" ht="21">
      <c r="A3" s="19"/>
      <c r="B3" s="19"/>
      <c r="C3" s="19"/>
      <c r="D3" s="19"/>
      <c r="E3" s="19"/>
    </row>
    <row r="4" spans="1:5" ht="21">
      <c r="A4" s="19" t="s">
        <v>1</v>
      </c>
      <c r="B4" s="24">
        <v>323827</v>
      </c>
      <c r="C4" s="19">
        <v>1.1531195857181453</v>
      </c>
      <c r="D4" s="25">
        <f>B4*C4</f>
        <v>373411.2560843498</v>
      </c>
      <c r="E4" s="24">
        <f>D4-B4</f>
        <v>49584.25608434982</v>
      </c>
    </row>
    <row r="5" spans="1:5" ht="21">
      <c r="A5" s="19" t="s">
        <v>2</v>
      </c>
      <c r="B5" s="24">
        <v>2695</v>
      </c>
      <c r="C5" s="19">
        <v>1.1531195857181453</v>
      </c>
      <c r="D5" s="25">
        <f aca="true" t="shared" si="0" ref="D5:D13">B5*C5</f>
        <v>3107.6572835104016</v>
      </c>
      <c r="E5" s="24">
        <f aca="true" t="shared" si="1" ref="E5:E13">D5-B5</f>
        <v>412.6572835104016</v>
      </c>
    </row>
    <row r="6" spans="1:5" ht="21">
      <c r="A6" s="19" t="s">
        <v>3</v>
      </c>
      <c r="B6" s="24">
        <v>67672</v>
      </c>
      <c r="C6" s="19">
        <v>1.1531195857181453</v>
      </c>
      <c r="D6" s="25">
        <f t="shared" si="0"/>
        <v>78033.90860471834</v>
      </c>
      <c r="E6" s="24">
        <f t="shared" si="1"/>
        <v>10361.908604718337</v>
      </c>
    </row>
    <row r="7" spans="1:5" ht="21">
      <c r="A7" s="19" t="s">
        <v>4</v>
      </c>
      <c r="B7" s="24">
        <v>2288</v>
      </c>
      <c r="C7" s="19">
        <v>1.1531195857181453</v>
      </c>
      <c r="D7" s="25">
        <f t="shared" si="0"/>
        <v>2638.3376121231163</v>
      </c>
      <c r="E7" s="24">
        <f t="shared" si="1"/>
        <v>350.3376121231163</v>
      </c>
    </row>
    <row r="8" spans="1:5" ht="21">
      <c r="A8" s="19" t="s">
        <v>5</v>
      </c>
      <c r="B8" s="24">
        <v>32307</v>
      </c>
      <c r="C8" s="19">
        <v>1.1531195857181453</v>
      </c>
      <c r="D8" s="25">
        <f t="shared" si="0"/>
        <v>37253.834455796125</v>
      </c>
      <c r="E8" s="24">
        <f t="shared" si="1"/>
        <v>4946.8344557961245</v>
      </c>
    </row>
    <row r="9" spans="1:5" ht="21">
      <c r="A9" s="19" t="s">
        <v>6</v>
      </c>
      <c r="B9" s="24">
        <v>70587</v>
      </c>
      <c r="C9" s="19">
        <v>1.1531195857181453</v>
      </c>
      <c r="D9" s="25">
        <f t="shared" si="0"/>
        <v>81395.25219708672</v>
      </c>
      <c r="E9" s="24">
        <f t="shared" si="1"/>
        <v>10808.252197086724</v>
      </c>
    </row>
    <row r="10" spans="1:5" ht="21">
      <c r="A10" s="19" t="s">
        <v>7</v>
      </c>
      <c r="B10" s="24">
        <v>23254</v>
      </c>
      <c r="C10" s="19">
        <v>1.1531195857181453</v>
      </c>
      <c r="D10" s="25">
        <f t="shared" si="0"/>
        <v>26814.642846289753</v>
      </c>
      <c r="E10" s="24">
        <f t="shared" si="1"/>
        <v>3560.642846289753</v>
      </c>
    </row>
    <row r="11" spans="1:5" ht="21">
      <c r="A11" s="19" t="s">
        <v>8</v>
      </c>
      <c r="B11" s="24">
        <v>2418</v>
      </c>
      <c r="C11" s="19">
        <v>1.1531195857181453</v>
      </c>
      <c r="D11" s="25">
        <f t="shared" si="0"/>
        <v>2788.2431582664753</v>
      </c>
      <c r="E11" s="24">
        <f t="shared" si="1"/>
        <v>370.24315826647535</v>
      </c>
    </row>
    <row r="12" spans="1:5" ht="21">
      <c r="A12" s="19" t="s">
        <v>9</v>
      </c>
      <c r="B12" s="24">
        <v>76031</v>
      </c>
      <c r="C12" s="19">
        <v>1.1531195857181453</v>
      </c>
      <c r="D12" s="25">
        <f t="shared" si="0"/>
        <v>87672.83522173631</v>
      </c>
      <c r="E12" s="24">
        <f t="shared" si="1"/>
        <v>11641.835221736314</v>
      </c>
    </row>
    <row r="13" spans="1:5" ht="21">
      <c r="A13" s="19" t="s">
        <v>10</v>
      </c>
      <c r="B13" s="24">
        <v>55</v>
      </c>
      <c r="C13" s="19">
        <v>1.1531195857181453</v>
      </c>
      <c r="D13" s="25">
        <f t="shared" si="0"/>
        <v>63.421577214497994</v>
      </c>
      <c r="E13" s="24">
        <f t="shared" si="1"/>
        <v>8.421577214497994</v>
      </c>
    </row>
    <row r="14" spans="1:5" ht="21">
      <c r="A14" s="19" t="s">
        <v>11</v>
      </c>
      <c r="B14" s="24">
        <f>SUM(B4:B13)</f>
        <v>601134</v>
      </c>
      <c r="C14" s="19">
        <f>SUM(C4:C13)</f>
        <v>11.531195857181451</v>
      </c>
      <c r="D14" s="25">
        <f>SUM(D4:D13)</f>
        <v>693179.3890410917</v>
      </c>
      <c r="E14" s="25">
        <f>SUM(E4:E13)</f>
        <v>92045.38904109158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7">
      <selection activeCell="F4" sqref="F4:F14"/>
    </sheetView>
  </sheetViews>
  <sheetFormatPr defaultColWidth="9.140625" defaultRowHeight="15"/>
  <cols>
    <col min="1" max="1" width="43.8515625" style="0" customWidth="1"/>
    <col min="2" max="2" width="16.7109375" style="0" customWidth="1"/>
    <col min="3" max="3" width="17.28125" style="0" customWidth="1"/>
    <col min="4" max="4" width="15.28125" style="0" customWidth="1"/>
    <col min="5" max="5" width="14.7109375" style="0" customWidth="1"/>
    <col min="6" max="6" width="29.421875" style="0" customWidth="1"/>
  </cols>
  <sheetData>
    <row r="1" spans="1:7" ht="21">
      <c r="A1" s="12" t="s">
        <v>0</v>
      </c>
      <c r="B1" s="12" t="s">
        <v>12</v>
      </c>
      <c r="C1" s="12" t="s">
        <v>48</v>
      </c>
      <c r="D1" s="12" t="s">
        <v>25</v>
      </c>
      <c r="E1" s="12" t="s">
        <v>21</v>
      </c>
      <c r="F1" s="12" t="s">
        <v>33</v>
      </c>
      <c r="G1" s="1"/>
    </row>
    <row r="2" spans="1:7" ht="21">
      <c r="A2" s="12"/>
      <c r="B2" s="12" t="s">
        <v>16</v>
      </c>
      <c r="C2" s="12" t="s">
        <v>17</v>
      </c>
      <c r="D2" s="12" t="s">
        <v>22</v>
      </c>
      <c r="E2" s="12" t="s">
        <v>23</v>
      </c>
      <c r="F2" s="12" t="s">
        <v>24</v>
      </c>
      <c r="G2" s="1"/>
    </row>
    <row r="3" spans="1:7" ht="21">
      <c r="A3" s="19"/>
      <c r="B3" s="19"/>
      <c r="C3" s="19"/>
      <c r="D3" s="19"/>
      <c r="E3" s="19"/>
      <c r="F3" s="19"/>
      <c r="G3" s="1"/>
    </row>
    <row r="4" spans="1:7" ht="21">
      <c r="A4" s="19" t="s">
        <v>1</v>
      </c>
      <c r="B4" s="24">
        <v>323827</v>
      </c>
      <c r="C4" s="19">
        <v>1.0843486024019555</v>
      </c>
      <c r="D4" s="19">
        <v>1.1531195857181453</v>
      </c>
      <c r="E4" s="19">
        <f>C4-D4</f>
        <v>-0.0687709833161898</v>
      </c>
      <c r="F4" s="24">
        <f>B4*E4</f>
        <v>-22269.901214331796</v>
      </c>
      <c r="G4" s="1"/>
    </row>
    <row r="5" spans="1:7" ht="21">
      <c r="A5" s="19" t="s">
        <v>2</v>
      </c>
      <c r="B5" s="24">
        <v>2695</v>
      </c>
      <c r="C5" s="19">
        <v>0.9886796233219796</v>
      </c>
      <c r="D5" s="19">
        <v>1.1531195857181453</v>
      </c>
      <c r="E5" s="19">
        <f aca="true" t="shared" si="0" ref="E5:E13">C5-D5</f>
        <v>-0.16443996239616576</v>
      </c>
      <c r="F5" s="24">
        <f aca="true" t="shared" si="1" ref="F5:F13">B5*E5</f>
        <v>-443.1656986576667</v>
      </c>
      <c r="G5" s="1"/>
    </row>
    <row r="6" spans="1:7" ht="21">
      <c r="A6" s="19" t="s">
        <v>3</v>
      </c>
      <c r="B6" s="24">
        <v>67672</v>
      </c>
      <c r="C6" s="19">
        <v>1.3460871646954795</v>
      </c>
      <c r="D6" s="19">
        <v>1.1531195857181453</v>
      </c>
      <c r="E6" s="19">
        <f t="shared" si="0"/>
        <v>0.1929675789773342</v>
      </c>
      <c r="F6" s="24">
        <f t="shared" si="1"/>
        <v>13058.502004554159</v>
      </c>
      <c r="G6" s="1"/>
    </row>
    <row r="7" spans="1:7" ht="21">
      <c r="A7" s="19" t="s">
        <v>4</v>
      </c>
      <c r="B7" s="24">
        <v>2288</v>
      </c>
      <c r="C7" s="19">
        <v>1.4717000304847068</v>
      </c>
      <c r="D7" s="19">
        <v>1.1531195857181453</v>
      </c>
      <c r="E7" s="19">
        <f t="shared" si="0"/>
        <v>0.31858044476656144</v>
      </c>
      <c r="F7" s="24">
        <f t="shared" si="1"/>
        <v>728.9120576258925</v>
      </c>
      <c r="G7" s="1"/>
    </row>
    <row r="8" spans="1:7" ht="21">
      <c r="A8" s="19" t="s">
        <v>5</v>
      </c>
      <c r="B8" s="24">
        <v>32307</v>
      </c>
      <c r="C8" s="19">
        <v>1.280778609998258</v>
      </c>
      <c r="D8" s="19">
        <v>1.1531195857181453</v>
      </c>
      <c r="E8" s="19">
        <f t="shared" si="0"/>
        <v>0.12765902428011278</v>
      </c>
      <c r="F8" s="24">
        <f t="shared" si="1"/>
        <v>4124.280097417603</v>
      </c>
      <c r="G8" s="1"/>
    </row>
    <row r="9" spans="1:7" ht="21">
      <c r="A9" s="19" t="s">
        <v>6</v>
      </c>
      <c r="B9" s="24">
        <v>70587</v>
      </c>
      <c r="C9" s="19">
        <v>1.3221487448315279</v>
      </c>
      <c r="D9" s="19">
        <v>1.1531195857181453</v>
      </c>
      <c r="E9" s="19">
        <f t="shared" si="0"/>
        <v>0.16902915911338257</v>
      </c>
      <c r="F9" s="24">
        <f t="shared" si="1"/>
        <v>11931.261254336336</v>
      </c>
      <c r="G9" s="1"/>
    </row>
    <row r="10" spans="1:7" ht="21">
      <c r="A10" s="19" t="s">
        <v>7</v>
      </c>
      <c r="B10" s="24">
        <v>23254</v>
      </c>
      <c r="C10" s="19">
        <v>1.274084321975009</v>
      </c>
      <c r="D10" s="19">
        <v>1.1531195857181453</v>
      </c>
      <c r="E10" s="19">
        <f t="shared" si="0"/>
        <v>0.12096473625686377</v>
      </c>
      <c r="F10" s="24">
        <f t="shared" si="1"/>
        <v>2812.91397691711</v>
      </c>
      <c r="G10" s="1"/>
    </row>
    <row r="11" spans="1:7" ht="21">
      <c r="A11" s="19" t="s">
        <v>8</v>
      </c>
      <c r="B11" s="24">
        <v>2418</v>
      </c>
      <c r="C11" s="19">
        <v>1.2150665871596105</v>
      </c>
      <c r="D11" s="19">
        <v>1.1531195857181453</v>
      </c>
      <c r="E11" s="19">
        <f t="shared" si="0"/>
        <v>0.061947001441465144</v>
      </c>
      <c r="F11" s="24">
        <f t="shared" si="1"/>
        <v>149.78784948546271</v>
      </c>
      <c r="G11" s="1"/>
    </row>
    <row r="12" spans="1:7" ht="21">
      <c r="A12" s="19" t="s">
        <v>9</v>
      </c>
      <c r="B12" s="24">
        <v>76031</v>
      </c>
      <c r="C12" s="19">
        <v>1.1560808772177833</v>
      </c>
      <c r="D12" s="19">
        <v>1.1531195857181453</v>
      </c>
      <c r="E12" s="19">
        <f t="shared" si="0"/>
        <v>0.0029612914996379747</v>
      </c>
      <c r="F12" s="24">
        <f t="shared" si="1"/>
        <v>225.14995400897485</v>
      </c>
      <c r="G12" s="1"/>
    </row>
    <row r="13" spans="1:7" ht="21">
      <c r="A13" s="19" t="s">
        <v>10</v>
      </c>
      <c r="B13" s="24">
        <v>55</v>
      </c>
      <c r="C13" s="19">
        <v>0.7477638640429338</v>
      </c>
      <c r="D13" s="19">
        <v>1.1531195857181453</v>
      </c>
      <c r="E13" s="19">
        <f t="shared" si="0"/>
        <v>-0.4053557216752115</v>
      </c>
      <c r="F13" s="24">
        <f t="shared" si="1"/>
        <v>-22.294564692136632</v>
      </c>
      <c r="G13" s="1"/>
    </row>
    <row r="14" spans="1:7" ht="21">
      <c r="A14" s="19" t="s">
        <v>11</v>
      </c>
      <c r="B14" s="24">
        <f>SUM(B4:B13)</f>
        <v>601134</v>
      </c>
      <c r="C14" s="19">
        <v>11.886738426129243</v>
      </c>
      <c r="D14" s="19">
        <f>SUM(D4:D13)</f>
        <v>11.531195857181451</v>
      </c>
      <c r="E14" s="19">
        <f>SUM(E4:E13)</f>
        <v>0.3555425689477908</v>
      </c>
      <c r="F14" s="24">
        <f>SUM(F4:F13)</f>
        <v>10295.445716663939</v>
      </c>
      <c r="G14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zoomScalePageLayoutView="0" workbookViewId="0" topLeftCell="A1">
      <selection activeCell="F14" sqref="F14"/>
    </sheetView>
  </sheetViews>
  <sheetFormatPr defaultColWidth="9.140625" defaultRowHeight="15"/>
  <cols>
    <col min="1" max="1" width="41.00390625" style="0" customWidth="1"/>
    <col min="2" max="2" width="15.57421875" style="0" customWidth="1"/>
    <col min="3" max="3" width="19.8515625" style="0" customWidth="1"/>
    <col min="4" max="4" width="14.140625" style="0" customWidth="1"/>
    <col min="5" max="5" width="17.8515625" style="0" customWidth="1"/>
    <col min="6" max="6" width="16.7109375" style="0" customWidth="1"/>
  </cols>
  <sheetData>
    <row r="1" spans="1:7" ht="21">
      <c r="A1" s="19" t="s">
        <v>0</v>
      </c>
      <c r="B1" s="12" t="s">
        <v>13</v>
      </c>
      <c r="C1" s="12" t="s">
        <v>32</v>
      </c>
      <c r="D1" s="12" t="s">
        <v>12</v>
      </c>
      <c r="E1" s="12" t="s">
        <v>21</v>
      </c>
      <c r="F1" s="12" t="s">
        <v>26</v>
      </c>
      <c r="G1" s="1"/>
    </row>
    <row r="2" spans="1:7" ht="21">
      <c r="A2" s="19"/>
      <c r="B2" s="12" t="s">
        <v>16</v>
      </c>
      <c r="C2" s="12" t="s">
        <v>17</v>
      </c>
      <c r="D2" s="12" t="s">
        <v>14</v>
      </c>
      <c r="E2" s="12" t="s">
        <v>27</v>
      </c>
      <c r="F2" s="12" t="s">
        <v>28</v>
      </c>
      <c r="G2" s="1"/>
    </row>
    <row r="3" spans="1:7" ht="21">
      <c r="A3" s="19"/>
      <c r="B3" s="20"/>
      <c r="C3" s="12"/>
      <c r="D3" s="12"/>
      <c r="E3" s="12"/>
      <c r="F3" s="12"/>
      <c r="G3" s="1"/>
    </row>
    <row r="4" spans="1:7" ht="21">
      <c r="A4" s="19" t="s">
        <v>1</v>
      </c>
      <c r="B4" s="24">
        <v>354126</v>
      </c>
      <c r="C4" s="19">
        <v>1.0843486024019555</v>
      </c>
      <c r="D4" s="24">
        <v>323827</v>
      </c>
      <c r="E4" s="19">
        <f>C4*D4</f>
        <v>351141.354870018</v>
      </c>
      <c r="F4" s="24">
        <f>B4-E4</f>
        <v>2984.6451299819746</v>
      </c>
      <c r="G4" s="1"/>
    </row>
    <row r="5" spans="1:7" ht="21">
      <c r="A5" s="19" t="s">
        <v>2</v>
      </c>
      <c r="B5" s="24">
        <v>2677</v>
      </c>
      <c r="C5" s="19">
        <v>0.9886796233219796</v>
      </c>
      <c r="D5" s="24">
        <v>2695</v>
      </c>
      <c r="E5" s="19">
        <f aca="true" t="shared" si="0" ref="E5:E13">C5*D5</f>
        <v>2664.491584852735</v>
      </c>
      <c r="F5" s="24">
        <f aca="true" t="shared" si="1" ref="F5:F13">B5-E5</f>
        <v>12.508415147265168</v>
      </c>
      <c r="G5" s="1"/>
    </row>
    <row r="6" spans="1:7" ht="21">
      <c r="A6" s="19" t="s">
        <v>3</v>
      </c>
      <c r="B6" s="24">
        <v>91229</v>
      </c>
      <c r="C6" s="19">
        <v>1.3460871646954795</v>
      </c>
      <c r="D6" s="24">
        <v>67672</v>
      </c>
      <c r="E6" s="19">
        <f t="shared" si="0"/>
        <v>91092.41060927248</v>
      </c>
      <c r="F6" s="24">
        <f t="shared" si="1"/>
        <v>136.58939072751673</v>
      </c>
      <c r="G6" s="1"/>
    </row>
    <row r="7" spans="1:7" ht="21">
      <c r="A7" s="19" t="s">
        <v>4</v>
      </c>
      <c r="B7" s="24">
        <v>3387</v>
      </c>
      <c r="C7" s="19">
        <v>1.4717000304847068</v>
      </c>
      <c r="D7" s="24">
        <v>2288</v>
      </c>
      <c r="E7" s="19">
        <f t="shared" si="0"/>
        <v>3367.249669749009</v>
      </c>
      <c r="F7" s="24">
        <f t="shared" si="1"/>
        <v>19.750330250990828</v>
      </c>
      <c r="G7" s="1"/>
    </row>
    <row r="8" spans="1:7" ht="21">
      <c r="A8" s="19" t="s">
        <v>5</v>
      </c>
      <c r="B8" s="24">
        <v>41491</v>
      </c>
      <c r="C8" s="19">
        <v>1.280778609998258</v>
      </c>
      <c r="D8" s="24">
        <v>32307</v>
      </c>
      <c r="E8" s="19">
        <f t="shared" si="0"/>
        <v>41378.11455321372</v>
      </c>
      <c r="F8" s="24">
        <f t="shared" si="1"/>
        <v>112.88544678627659</v>
      </c>
      <c r="G8" s="1"/>
    </row>
    <row r="9" spans="1:7" ht="21">
      <c r="A9" s="19" t="s">
        <v>6</v>
      </c>
      <c r="B9" s="24">
        <v>93810</v>
      </c>
      <c r="C9" s="19">
        <v>1.3221487448315279</v>
      </c>
      <c r="D9" s="24">
        <v>70587</v>
      </c>
      <c r="E9" s="19">
        <f t="shared" si="0"/>
        <v>93326.51345142306</v>
      </c>
      <c r="F9" s="24">
        <f t="shared" si="1"/>
        <v>483.48654857694055</v>
      </c>
      <c r="G9" s="1"/>
    </row>
    <row r="10" spans="1:7" ht="21">
      <c r="A10" s="19" t="s">
        <v>7</v>
      </c>
      <c r="B10" s="24">
        <v>29781</v>
      </c>
      <c r="C10" s="19">
        <v>1.274084321975009</v>
      </c>
      <c r="D10" s="24">
        <v>23254</v>
      </c>
      <c r="E10" s="19">
        <f t="shared" si="0"/>
        <v>29627.55682320686</v>
      </c>
      <c r="F10" s="24">
        <f t="shared" si="1"/>
        <v>153.44317679313826</v>
      </c>
      <c r="G10" s="1"/>
    </row>
    <row r="11" spans="1:7" ht="21">
      <c r="A11" s="19" t="s">
        <v>8</v>
      </c>
      <c r="B11" s="24">
        <v>2960</v>
      </c>
      <c r="C11" s="19">
        <v>1.2150665871596105</v>
      </c>
      <c r="D11" s="24">
        <v>2418</v>
      </c>
      <c r="E11" s="19">
        <f t="shared" si="0"/>
        <v>2938.031007751938</v>
      </c>
      <c r="F11" s="24">
        <f t="shared" si="1"/>
        <v>21.968992248062023</v>
      </c>
      <c r="G11" s="1"/>
    </row>
    <row r="12" spans="1:7" ht="21">
      <c r="A12" s="19" t="s">
        <v>9</v>
      </c>
      <c r="B12" s="24">
        <v>86542</v>
      </c>
      <c r="C12" s="19">
        <v>1.1560808772177833</v>
      </c>
      <c r="D12" s="24">
        <v>76031</v>
      </c>
      <c r="E12" s="19">
        <f t="shared" si="0"/>
        <v>87897.98517574529</v>
      </c>
      <c r="F12" s="24">
        <f t="shared" si="1"/>
        <v>-1355.9851757452852</v>
      </c>
      <c r="G12" s="1"/>
    </row>
    <row r="13" spans="1:7" ht="21">
      <c r="A13" s="19" t="s">
        <v>10</v>
      </c>
      <c r="B13" s="24">
        <v>40</v>
      </c>
      <c r="C13" s="19">
        <v>0.7477638640429338</v>
      </c>
      <c r="D13" s="24">
        <v>55</v>
      </c>
      <c r="E13" s="19">
        <f t="shared" si="0"/>
        <v>41.12701252236136</v>
      </c>
      <c r="F13" s="24">
        <f t="shared" si="1"/>
        <v>-1.1270125223613618</v>
      </c>
      <c r="G13" s="1"/>
    </row>
    <row r="14" spans="1:7" ht="21">
      <c r="A14" s="19" t="s">
        <v>11</v>
      </c>
      <c r="B14" s="24">
        <f>SUM(B4:B13)</f>
        <v>706043</v>
      </c>
      <c r="C14" s="19">
        <v>11.886738426129243</v>
      </c>
      <c r="D14" s="24">
        <f>SUM(D4:D13)</f>
        <v>601134</v>
      </c>
      <c r="E14" s="19">
        <f>SUM(E4:E13)</f>
        <v>703474.8347577554</v>
      </c>
      <c r="F14" s="24">
        <f>SUM(F4:F13)</f>
        <v>2568.165242244518</v>
      </c>
      <c r="G14" s="1"/>
    </row>
    <row r="15" spans="1:7" ht="21">
      <c r="A15" s="1"/>
      <c r="B15" s="1"/>
      <c r="C15" s="1"/>
      <c r="D15" s="1"/>
      <c r="E15" s="1"/>
      <c r="F15" s="1"/>
      <c r="G15" s="1"/>
    </row>
    <row r="16" spans="1:7" ht="21">
      <c r="A16" s="1"/>
      <c r="B16" s="1"/>
      <c r="C16" s="1"/>
      <c r="D16" s="1"/>
      <c r="E16" s="1"/>
      <c r="F16" s="1"/>
      <c r="G16" s="1"/>
    </row>
    <row r="17" spans="1:7" ht="21">
      <c r="A17" s="1"/>
      <c r="B17" s="1"/>
      <c r="C17" s="1"/>
      <c r="D17" s="1"/>
      <c r="E17" s="1"/>
      <c r="F17" s="1"/>
      <c r="G17" s="1"/>
    </row>
    <row r="18" spans="1:7" ht="21">
      <c r="A18" s="1"/>
      <c r="B18" s="1"/>
      <c r="C18" s="1"/>
      <c r="D18" s="1"/>
      <c r="E18" s="1"/>
      <c r="F18" s="1"/>
      <c r="G18" s="1"/>
    </row>
    <row r="19" spans="1:7" ht="21">
      <c r="A19" s="1" t="s">
        <v>63</v>
      </c>
      <c r="B19" s="1"/>
      <c r="C19" s="1"/>
      <c r="D19" s="1"/>
      <c r="E19" s="1"/>
      <c r="F19" s="1"/>
      <c r="G19" s="1"/>
    </row>
    <row r="20" spans="1:7" ht="21">
      <c r="A20" s="1" t="s">
        <v>64</v>
      </c>
      <c r="B20" s="3">
        <f>B14-D14</f>
        <v>104909</v>
      </c>
      <c r="C20" s="1"/>
      <c r="D20" s="1"/>
      <c r="E20" s="1"/>
      <c r="F20" s="1"/>
      <c r="G20" s="1"/>
    </row>
    <row r="21" spans="1:7" ht="21">
      <c r="A21" s="1" t="s">
        <v>29</v>
      </c>
      <c r="B21" s="4">
        <v>92045.38904109158</v>
      </c>
      <c r="C21" s="1"/>
      <c r="D21" s="1"/>
      <c r="E21" s="1"/>
      <c r="F21" s="1"/>
      <c r="G21" s="1"/>
    </row>
    <row r="22" spans="1:7" ht="21">
      <c r="A22" s="1" t="s">
        <v>30</v>
      </c>
      <c r="B22" s="2">
        <v>10295.445716663939</v>
      </c>
      <c r="C22" s="1"/>
      <c r="D22" s="1"/>
      <c r="E22" s="1"/>
      <c r="F22" s="1"/>
      <c r="G22" s="1"/>
    </row>
    <row r="23" spans="1:7" ht="21">
      <c r="A23" s="1" t="s">
        <v>31</v>
      </c>
      <c r="B23" s="4">
        <v>2568.165242244518</v>
      </c>
      <c r="C23" s="1"/>
      <c r="D23" s="1"/>
      <c r="E23" s="1"/>
      <c r="F23" s="1"/>
      <c r="G23" s="1"/>
    </row>
    <row r="24" spans="1:7" ht="21">
      <c r="A24" s="1"/>
      <c r="B24" s="5">
        <f>B21+B22+B23</f>
        <v>104909.00000000003</v>
      </c>
      <c r="C24" s="1"/>
      <c r="D24" s="1"/>
      <c r="E24" s="1"/>
      <c r="F24" s="1"/>
      <c r="G24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68" zoomScaleNormal="68" zoomScalePageLayoutView="0" workbookViewId="0" topLeftCell="A1">
      <selection activeCell="H7" sqref="H7"/>
    </sheetView>
  </sheetViews>
  <sheetFormatPr defaultColWidth="9.140625" defaultRowHeight="15"/>
  <cols>
    <col min="1" max="1" width="34.421875" style="1" customWidth="1"/>
    <col min="2" max="2" width="19.57421875" style="1" customWidth="1"/>
    <col min="3" max="3" width="17.8515625" style="1" customWidth="1"/>
    <col min="4" max="4" width="21.140625" style="1" customWidth="1"/>
    <col min="5" max="5" width="19.140625" style="1" customWidth="1"/>
    <col min="6" max="16384" width="9.140625" style="1" customWidth="1"/>
  </cols>
  <sheetData>
    <row r="1" spans="1:5" ht="24.75">
      <c r="A1" s="40" t="s">
        <v>0</v>
      </c>
      <c r="B1" s="31" t="s">
        <v>56</v>
      </c>
      <c r="C1" s="31" t="s">
        <v>57</v>
      </c>
      <c r="D1" s="13" t="s">
        <v>35</v>
      </c>
      <c r="E1" s="31" t="s">
        <v>36</v>
      </c>
    </row>
    <row r="2" spans="1:5" ht="24.75">
      <c r="A2" s="41"/>
      <c r="B2" s="13" t="s">
        <v>16</v>
      </c>
      <c r="C2" s="13" t="s">
        <v>17</v>
      </c>
      <c r="D2" s="31" t="s">
        <v>18</v>
      </c>
      <c r="E2" s="13" t="s">
        <v>37</v>
      </c>
    </row>
    <row r="3" spans="1:5" ht="24.75">
      <c r="A3" s="31"/>
      <c r="B3" s="31"/>
      <c r="C3" s="31"/>
      <c r="D3" s="31"/>
      <c r="E3" s="31"/>
    </row>
    <row r="4" spans="1:5" ht="24.75">
      <c r="A4" s="31" t="s">
        <v>1</v>
      </c>
      <c r="B4" s="32">
        <v>354126</v>
      </c>
      <c r="C4" s="33">
        <v>1.1478082781342291</v>
      </c>
      <c r="D4" s="32">
        <f>B4*C4</f>
        <v>406468.75430256204</v>
      </c>
      <c r="E4" s="32">
        <f>D4-B4</f>
        <v>52342.75430256204</v>
      </c>
    </row>
    <row r="5" spans="1:5" ht="24.75">
      <c r="A5" s="31" t="s">
        <v>2</v>
      </c>
      <c r="B5" s="32">
        <v>2677</v>
      </c>
      <c r="C5" s="33">
        <v>1.1478082781342291</v>
      </c>
      <c r="D5" s="32">
        <f aca="true" t="shared" si="0" ref="D5:D13">B5*C5</f>
        <v>3072.6827605653316</v>
      </c>
      <c r="E5" s="32">
        <f aca="true" t="shared" si="1" ref="E5:E13">D5-B5</f>
        <v>395.6827605653316</v>
      </c>
    </row>
    <row r="6" spans="1:5" ht="24.75">
      <c r="A6" s="31" t="s">
        <v>3</v>
      </c>
      <c r="B6" s="32">
        <v>91229</v>
      </c>
      <c r="C6" s="33">
        <v>1.1478082781342291</v>
      </c>
      <c r="D6" s="32">
        <f t="shared" si="0"/>
        <v>104713.40140590759</v>
      </c>
      <c r="E6" s="32">
        <f t="shared" si="1"/>
        <v>13484.401405907585</v>
      </c>
    </row>
    <row r="7" spans="1:5" ht="24.75">
      <c r="A7" s="31" t="s">
        <v>4</v>
      </c>
      <c r="B7" s="32">
        <v>3387</v>
      </c>
      <c r="C7" s="33">
        <v>1.1478082781342291</v>
      </c>
      <c r="D7" s="32">
        <f t="shared" si="0"/>
        <v>3887.626638040634</v>
      </c>
      <c r="E7" s="32">
        <f t="shared" si="1"/>
        <v>500.62663804063413</v>
      </c>
    </row>
    <row r="8" spans="1:5" ht="24.75">
      <c r="A8" s="31" t="s">
        <v>5</v>
      </c>
      <c r="B8" s="32">
        <v>41491</v>
      </c>
      <c r="C8" s="33">
        <v>1.1478082781342291</v>
      </c>
      <c r="D8" s="32">
        <f t="shared" si="0"/>
        <v>47623.7132680673</v>
      </c>
      <c r="E8" s="32">
        <f t="shared" si="1"/>
        <v>6132.713268067302</v>
      </c>
    </row>
    <row r="9" spans="1:5" ht="24.75">
      <c r="A9" s="31" t="s">
        <v>6</v>
      </c>
      <c r="B9" s="32">
        <v>93810</v>
      </c>
      <c r="C9" s="33">
        <v>1.1478082781342291</v>
      </c>
      <c r="D9" s="32">
        <f t="shared" si="0"/>
        <v>107675.89457177203</v>
      </c>
      <c r="E9" s="32">
        <f t="shared" si="1"/>
        <v>13865.894571772034</v>
      </c>
    </row>
    <row r="10" spans="1:5" ht="24.75">
      <c r="A10" s="31" t="s">
        <v>7</v>
      </c>
      <c r="B10" s="32">
        <v>29781</v>
      </c>
      <c r="C10" s="33">
        <v>1.1478082781342291</v>
      </c>
      <c r="D10" s="32">
        <f t="shared" si="0"/>
        <v>34182.87833111548</v>
      </c>
      <c r="E10" s="32">
        <f t="shared" si="1"/>
        <v>4401.878331115477</v>
      </c>
    </row>
    <row r="11" spans="1:5" ht="24.75">
      <c r="A11" s="31" t="s">
        <v>8</v>
      </c>
      <c r="B11" s="32">
        <v>2960</v>
      </c>
      <c r="C11" s="33">
        <v>1.1478082781342291</v>
      </c>
      <c r="D11" s="32">
        <f t="shared" si="0"/>
        <v>3397.512503277318</v>
      </c>
      <c r="E11" s="32">
        <f t="shared" si="1"/>
        <v>437.51250327731805</v>
      </c>
    </row>
    <row r="12" spans="1:5" ht="24.75">
      <c r="A12" s="31" t="s">
        <v>9</v>
      </c>
      <c r="B12" s="32">
        <v>86542</v>
      </c>
      <c r="C12" s="33">
        <v>1.1478082781342291</v>
      </c>
      <c r="D12" s="32">
        <f t="shared" si="0"/>
        <v>99333.62400629246</v>
      </c>
      <c r="E12" s="32">
        <f t="shared" si="1"/>
        <v>12791.624006292463</v>
      </c>
    </row>
    <row r="13" spans="1:5" ht="24.75">
      <c r="A13" s="31" t="s">
        <v>10</v>
      </c>
      <c r="B13" s="32">
        <v>40</v>
      </c>
      <c r="C13" s="33">
        <v>1.1478082781342291</v>
      </c>
      <c r="D13" s="32">
        <f t="shared" si="0"/>
        <v>45.912331125369164</v>
      </c>
      <c r="E13" s="32">
        <f t="shared" si="1"/>
        <v>5.912331125369164</v>
      </c>
    </row>
    <row r="14" spans="1:5" ht="24.75">
      <c r="A14" s="31" t="s">
        <v>11</v>
      </c>
      <c r="B14" s="32">
        <f>SUM(B4:B13)</f>
        <v>706043</v>
      </c>
      <c r="C14" s="33">
        <f>SUM(C4:C13)</f>
        <v>11.478082781342293</v>
      </c>
      <c r="D14" s="32">
        <f>SUM(D4:D13)</f>
        <v>810402.0001187255</v>
      </c>
      <c r="E14" s="32">
        <f>SUM(E4:E13)</f>
        <v>104359.00011872555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="76" zoomScaleNormal="76" zoomScalePageLayoutView="0" workbookViewId="0" topLeftCell="A1">
      <selection activeCell="A5" sqref="A5"/>
    </sheetView>
  </sheetViews>
  <sheetFormatPr defaultColWidth="9.140625" defaultRowHeight="15"/>
  <cols>
    <col min="1" max="1" width="35.00390625" style="0" customWidth="1"/>
    <col min="2" max="2" width="15.00390625" style="0" customWidth="1"/>
    <col min="3" max="3" width="19.28125" style="0" customWidth="1"/>
    <col min="4" max="4" width="18.8515625" style="0" customWidth="1"/>
    <col min="5" max="5" width="18.00390625" style="0" customWidth="1"/>
    <col min="6" max="6" width="17.00390625" style="0" customWidth="1"/>
  </cols>
  <sheetData>
    <row r="1" spans="1:6" ht="24.75">
      <c r="A1" s="42" t="s">
        <v>0</v>
      </c>
      <c r="B1" s="13" t="s">
        <v>56</v>
      </c>
      <c r="C1" s="13" t="s">
        <v>54</v>
      </c>
      <c r="D1" s="13" t="s">
        <v>58</v>
      </c>
      <c r="E1" s="13" t="s">
        <v>21</v>
      </c>
      <c r="F1" s="13" t="s">
        <v>51</v>
      </c>
    </row>
    <row r="2" spans="1:6" ht="24.75">
      <c r="A2" s="43"/>
      <c r="B2" s="13" t="s">
        <v>16</v>
      </c>
      <c r="C2" s="13" t="s">
        <v>17</v>
      </c>
      <c r="D2" s="13" t="s">
        <v>22</v>
      </c>
      <c r="E2" s="13" t="s">
        <v>23</v>
      </c>
      <c r="F2" s="13" t="s">
        <v>24</v>
      </c>
    </row>
    <row r="3" spans="1:6" ht="24.75">
      <c r="A3" s="31"/>
      <c r="B3" s="31"/>
      <c r="C3" s="31"/>
      <c r="D3" s="31"/>
      <c r="E3" s="31"/>
      <c r="F3" s="31"/>
    </row>
    <row r="4" spans="1:6" ht="24.75">
      <c r="A4" s="31" t="s">
        <v>1</v>
      </c>
      <c r="B4" s="32">
        <v>354126</v>
      </c>
      <c r="C4" s="33">
        <v>1.0717457723670627</v>
      </c>
      <c r="D4" s="33">
        <v>1.1478082781342291</v>
      </c>
      <c r="E4" s="34">
        <f>C4-D4</f>
        <v>-0.07606250576716644</v>
      </c>
      <c r="F4" s="35">
        <f>B4*E4</f>
        <v>-26935.710917303582</v>
      </c>
    </row>
    <row r="5" spans="1:6" ht="24.75">
      <c r="A5" s="31" t="s">
        <v>2</v>
      </c>
      <c r="B5" s="32">
        <v>2677</v>
      </c>
      <c r="C5" s="33">
        <v>0.9758840814672206</v>
      </c>
      <c r="D5" s="33">
        <v>1.1478082781342291</v>
      </c>
      <c r="E5" s="34">
        <f aca="true" t="shared" si="0" ref="E5:E13">C5-D5</f>
        <v>-0.17192419666700853</v>
      </c>
      <c r="F5" s="35">
        <f aca="true" t="shared" si="1" ref="F5:F13">B5*E5</f>
        <v>-460.24107447758183</v>
      </c>
    </row>
    <row r="6" spans="1:6" ht="24.75">
      <c r="A6" s="31" t="s">
        <v>3</v>
      </c>
      <c r="B6" s="32">
        <v>91229</v>
      </c>
      <c r="C6" s="33">
        <v>1.3287417780850288</v>
      </c>
      <c r="D6" s="33">
        <v>1.1478082781342291</v>
      </c>
      <c r="E6" s="34">
        <f t="shared" si="0"/>
        <v>0.18093349995079966</v>
      </c>
      <c r="F6" s="35">
        <f t="shared" si="1"/>
        <v>16506.3822670115</v>
      </c>
    </row>
    <row r="7" spans="1:6" ht="24.75">
      <c r="A7" s="31" t="s">
        <v>4</v>
      </c>
      <c r="B7" s="32">
        <v>3387</v>
      </c>
      <c r="C7" s="33">
        <v>1.4527376924670303</v>
      </c>
      <c r="D7" s="33">
        <v>1.1478082781342291</v>
      </c>
      <c r="E7" s="34">
        <f t="shared" si="0"/>
        <v>0.3049294143328012</v>
      </c>
      <c r="F7" s="35">
        <f t="shared" si="1"/>
        <v>1032.7959263451976</v>
      </c>
    </row>
    <row r="8" spans="1:6" ht="24.75">
      <c r="A8" s="31" t="s">
        <v>5</v>
      </c>
      <c r="B8" s="32">
        <v>41491</v>
      </c>
      <c r="C8" s="33">
        <v>1.2642748828701404</v>
      </c>
      <c r="D8" s="33">
        <v>1.1478082781342291</v>
      </c>
      <c r="E8" s="34">
        <f t="shared" si="0"/>
        <v>0.1164666047359113</v>
      </c>
      <c r="F8" s="35">
        <f t="shared" si="1"/>
        <v>4832.315897097696</v>
      </c>
    </row>
    <row r="9" spans="1:6" ht="24.75">
      <c r="A9" s="31" t="s">
        <v>6</v>
      </c>
      <c r="B9" s="32">
        <v>93810</v>
      </c>
      <c r="C9" s="33">
        <v>1.3051193766981144</v>
      </c>
      <c r="D9" s="33">
        <v>1.1478082781342291</v>
      </c>
      <c r="E9" s="34">
        <f t="shared" si="0"/>
        <v>0.15731109856388525</v>
      </c>
      <c r="F9" s="35">
        <f t="shared" si="1"/>
        <v>14757.354156278076</v>
      </c>
    </row>
    <row r="10" spans="1:6" ht="24.75">
      <c r="A10" s="31" t="s">
        <v>7</v>
      </c>
      <c r="B10" s="32">
        <v>29781</v>
      </c>
      <c r="C10" s="33">
        <v>1.257674095743362</v>
      </c>
      <c r="D10" s="33">
        <v>1.1478082781342291</v>
      </c>
      <c r="E10" s="34">
        <f t="shared" si="0"/>
        <v>0.10986581760913294</v>
      </c>
      <c r="F10" s="35">
        <f t="shared" si="1"/>
        <v>3271.913914217588</v>
      </c>
    </row>
    <row r="11" spans="1:6" ht="24.75">
      <c r="A11" s="31" t="s">
        <v>8</v>
      </c>
      <c r="B11" s="32">
        <v>2960</v>
      </c>
      <c r="C11" s="33">
        <v>1.1994928840176673</v>
      </c>
      <c r="D11" s="33">
        <v>1.1478082781342291</v>
      </c>
      <c r="E11" s="34">
        <f t="shared" si="0"/>
        <v>0.05168460588343815</v>
      </c>
      <c r="F11" s="35">
        <f t="shared" si="1"/>
        <v>152.98643341497691</v>
      </c>
    </row>
    <row r="12" spans="1:6" ht="24.75">
      <c r="A12" s="31" t="s">
        <v>9</v>
      </c>
      <c r="B12" s="32">
        <v>86542</v>
      </c>
      <c r="C12" s="33">
        <v>1.1411864332540043</v>
      </c>
      <c r="D12" s="33">
        <v>1.1478082781342291</v>
      </c>
      <c r="E12" s="34">
        <f t="shared" si="0"/>
        <v>-0.006621844880224881</v>
      </c>
      <c r="F12" s="35">
        <f t="shared" si="1"/>
        <v>-573.0676996244216</v>
      </c>
    </row>
    <row r="13" spans="1:6" ht="24.75">
      <c r="A13" s="31" t="s">
        <v>10</v>
      </c>
      <c r="B13" s="32">
        <v>40</v>
      </c>
      <c r="C13" s="33">
        <v>0.7416267942583732</v>
      </c>
      <c r="D13" s="33">
        <v>1.1478082781342291</v>
      </c>
      <c r="E13" s="34">
        <f t="shared" si="0"/>
        <v>-0.40618148387585595</v>
      </c>
      <c r="F13" s="35">
        <f t="shared" si="1"/>
        <v>-16.247259355034238</v>
      </c>
    </row>
    <row r="14" spans="1:6" ht="24.75">
      <c r="A14" s="31" t="s">
        <v>11</v>
      </c>
      <c r="B14" s="32">
        <f>SUM(B4:B13)</f>
        <v>706043</v>
      </c>
      <c r="C14" s="33">
        <f>SUM(C4:C13)</f>
        <v>11.738483791228003</v>
      </c>
      <c r="D14" s="33">
        <f>SUM(D4:D13)</f>
        <v>11.478082781342293</v>
      </c>
      <c r="E14" s="34">
        <f>SUM(E4:E13)</f>
        <v>0.2604010098857127</v>
      </c>
      <c r="F14" s="35">
        <f>SUM(F4:F13)</f>
        <v>12568.481643604415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="76" zoomScaleNormal="76" zoomScalePageLayoutView="0" workbookViewId="0" topLeftCell="A1">
      <selection activeCell="B2" sqref="B2"/>
    </sheetView>
  </sheetViews>
  <sheetFormatPr defaultColWidth="9.140625" defaultRowHeight="15"/>
  <cols>
    <col min="1" max="1" width="35.140625" style="0" customWidth="1"/>
    <col min="2" max="2" width="14.421875" style="0" customWidth="1"/>
    <col min="3" max="3" width="19.140625" style="0" customWidth="1"/>
    <col min="4" max="4" width="25.57421875" style="0" customWidth="1"/>
  </cols>
  <sheetData>
    <row r="1" spans="1:4" ht="17.25">
      <c r="A1" s="6" t="s">
        <v>0</v>
      </c>
      <c r="B1" s="7" t="s">
        <v>38</v>
      </c>
      <c r="C1" s="7" t="s">
        <v>50</v>
      </c>
      <c r="D1" s="7" t="s">
        <v>38</v>
      </c>
    </row>
    <row r="2" spans="1:4" ht="17.25">
      <c r="A2" s="6"/>
      <c r="B2" s="7">
        <v>2014</v>
      </c>
      <c r="C2" s="7" t="s">
        <v>17</v>
      </c>
      <c r="D2" s="7" t="s">
        <v>40</v>
      </c>
    </row>
    <row r="3" spans="1:4" s="15" customFormat="1" ht="34.5">
      <c r="A3" s="36"/>
      <c r="B3" s="11" t="s">
        <v>16</v>
      </c>
      <c r="C3" s="38" t="s">
        <v>39</v>
      </c>
      <c r="D3" s="37" t="s">
        <v>41</v>
      </c>
    </row>
    <row r="4" spans="1:4" ht="17.25">
      <c r="A4" s="6" t="s">
        <v>1</v>
      </c>
      <c r="B4" s="9">
        <v>2984.6451299819746</v>
      </c>
      <c r="C4" s="10">
        <v>1.0717457723670627</v>
      </c>
      <c r="D4" s="9">
        <f>B4*C4</f>
        <v>3198.780800074124</v>
      </c>
    </row>
    <row r="5" spans="1:4" ht="17.25">
      <c r="A5" s="6" t="s">
        <v>2</v>
      </c>
      <c r="B5" s="9">
        <v>12.508415147265168</v>
      </c>
      <c r="C5" s="10">
        <v>0.9758840814672206</v>
      </c>
      <c r="D5" s="9">
        <f aca="true" t="shared" si="0" ref="D5:D13">B5*C5</f>
        <v>12.206763226599538</v>
      </c>
    </row>
    <row r="6" spans="1:4" ht="17.25">
      <c r="A6" s="6" t="s">
        <v>3</v>
      </c>
      <c r="B6" s="9">
        <v>136.58939072751673</v>
      </c>
      <c r="C6" s="10">
        <v>1.3287417780850288</v>
      </c>
      <c r="D6" s="9">
        <f t="shared" si="0"/>
        <v>181.49202990283132</v>
      </c>
    </row>
    <row r="7" spans="1:4" ht="17.25">
      <c r="A7" s="6" t="s">
        <v>4</v>
      </c>
      <c r="B7" s="9">
        <v>19.750330250990828</v>
      </c>
      <c r="C7" s="10">
        <v>1.4527376924670303</v>
      </c>
      <c r="D7" s="9">
        <f t="shared" si="0"/>
        <v>28.6920491942862</v>
      </c>
    </row>
    <row r="8" spans="1:4" ht="17.25">
      <c r="A8" s="6" t="s">
        <v>5</v>
      </c>
      <c r="B8" s="9">
        <v>112.88544678627659</v>
      </c>
      <c r="C8" s="10">
        <v>1.2642748828701404</v>
      </c>
      <c r="D8" s="9">
        <f t="shared" si="0"/>
        <v>142.7182350134633</v>
      </c>
    </row>
    <row r="9" spans="1:4" ht="17.25">
      <c r="A9" s="6" t="s">
        <v>6</v>
      </c>
      <c r="B9" s="9">
        <v>483.48654857694055</v>
      </c>
      <c r="C9" s="10">
        <v>1.3051193766981144</v>
      </c>
      <c r="D9" s="9">
        <f t="shared" si="0"/>
        <v>631.0076629206593</v>
      </c>
    </row>
    <row r="10" spans="1:4" ht="17.25">
      <c r="A10" s="6" t="s">
        <v>7</v>
      </c>
      <c r="B10" s="9">
        <v>153.44317679313826</v>
      </c>
      <c r="C10" s="10">
        <v>1.257674095743362</v>
      </c>
      <c r="D10" s="9">
        <f t="shared" si="0"/>
        <v>192.981508621299</v>
      </c>
    </row>
    <row r="11" spans="1:4" ht="17.25">
      <c r="A11" s="6" t="s">
        <v>8</v>
      </c>
      <c r="B11" s="9">
        <v>21.968992248062023</v>
      </c>
      <c r="C11" s="10">
        <v>1.1994928840176673</v>
      </c>
      <c r="D11" s="9">
        <f t="shared" si="0"/>
        <v>26.351649870589693</v>
      </c>
    </row>
    <row r="12" spans="1:4" ht="17.25">
      <c r="A12" s="6" t="s">
        <v>9</v>
      </c>
      <c r="B12" s="9">
        <v>-1355.9851757452852</v>
      </c>
      <c r="C12" s="10">
        <v>1.1411864332540043</v>
      </c>
      <c r="D12" s="9">
        <f t="shared" si="0"/>
        <v>-1547.4318862540663</v>
      </c>
    </row>
    <row r="13" spans="1:4" ht="17.25">
      <c r="A13" s="6" t="s">
        <v>10</v>
      </c>
      <c r="B13" s="9">
        <v>-1.1270125223613618</v>
      </c>
      <c r="C13" s="10">
        <v>0.7416267942583732</v>
      </c>
      <c r="D13" s="9">
        <f t="shared" si="0"/>
        <v>-0.8358226840478999</v>
      </c>
    </row>
    <row r="14" spans="1:4" ht="17.25">
      <c r="A14" s="6" t="s">
        <v>11</v>
      </c>
      <c r="B14" s="9">
        <v>2568.165242244518</v>
      </c>
      <c r="C14" s="10">
        <f>SUM(C4:C13)</f>
        <v>11.738483791228003</v>
      </c>
      <c r="D14" s="9">
        <f>SUM(D4:D13)</f>
        <v>2865.9629898857384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2">
      <selection activeCell="J6" sqref="J6"/>
    </sheetView>
  </sheetViews>
  <sheetFormatPr defaultColWidth="9.140625" defaultRowHeight="15"/>
  <cols>
    <col min="1" max="1" width="30.140625" style="0" customWidth="1"/>
    <col min="2" max="2" width="12.421875" style="0" customWidth="1"/>
    <col min="3" max="3" width="11.140625" style="0" customWidth="1"/>
    <col min="4" max="4" width="11.421875" style="0" customWidth="1"/>
    <col min="5" max="5" width="9.421875" style="0" customWidth="1"/>
    <col min="6" max="6" width="12.7109375" style="0" customWidth="1"/>
  </cols>
  <sheetData>
    <row r="1" spans="1:6" ht="17.25">
      <c r="A1" s="45" t="s">
        <v>0</v>
      </c>
      <c r="B1" s="7" t="s">
        <v>42</v>
      </c>
      <c r="C1" s="44" t="s">
        <v>52</v>
      </c>
      <c r="D1" s="44"/>
      <c r="E1" s="44"/>
      <c r="F1" s="7" t="s">
        <v>46</v>
      </c>
    </row>
    <row r="2" spans="1:6" ht="17.25">
      <c r="A2" s="45"/>
      <c r="B2" s="7">
        <v>2014</v>
      </c>
      <c r="C2" s="6" t="s">
        <v>45</v>
      </c>
      <c r="D2" s="6" t="s">
        <v>43</v>
      </c>
      <c r="E2" s="6" t="s">
        <v>44</v>
      </c>
      <c r="F2" s="7">
        <v>2019</v>
      </c>
    </row>
    <row r="3" spans="1:6" ht="17.25">
      <c r="A3" s="45"/>
      <c r="B3" s="7" t="s">
        <v>49</v>
      </c>
      <c r="C3" s="6"/>
      <c r="D3" s="6"/>
      <c r="E3" s="6"/>
      <c r="F3" s="6" t="s">
        <v>53</v>
      </c>
    </row>
    <row r="4" spans="1:6" ht="17.25">
      <c r="A4" s="45"/>
      <c r="B4" s="7" t="s">
        <v>16</v>
      </c>
      <c r="C4" s="7" t="s">
        <v>17</v>
      </c>
      <c r="D4" s="7" t="s">
        <v>22</v>
      </c>
      <c r="E4" s="7" t="s">
        <v>21</v>
      </c>
      <c r="F4" s="7" t="s">
        <v>47</v>
      </c>
    </row>
    <row r="5" spans="1:7" ht="17.25">
      <c r="A5" s="6" t="s">
        <v>1</v>
      </c>
      <c r="B5" s="8">
        <v>354126</v>
      </c>
      <c r="C5" s="8">
        <v>52342.75430256204</v>
      </c>
      <c r="D5" s="8">
        <v>-26935.710917303582</v>
      </c>
      <c r="E5" s="8">
        <v>3198.780800074124</v>
      </c>
      <c r="F5" s="8">
        <f>B5+C5+D5+E5</f>
        <v>382731.8241853326</v>
      </c>
      <c r="G5" s="26"/>
    </row>
    <row r="6" spans="1:6" ht="17.25">
      <c r="A6" s="6" t="s">
        <v>2</v>
      </c>
      <c r="B6" s="8">
        <v>2677</v>
      </c>
      <c r="C6" s="8">
        <v>395.6827605653316</v>
      </c>
      <c r="D6" s="8">
        <v>-460.24107447758183</v>
      </c>
      <c r="E6" s="8">
        <v>12.206763226599538</v>
      </c>
      <c r="F6" s="8">
        <f aca="true" t="shared" si="0" ref="F6:F14">B6+C6+D6+E6</f>
        <v>2624.6484493143494</v>
      </c>
    </row>
    <row r="7" spans="1:6" ht="17.25">
      <c r="A7" s="6" t="s">
        <v>3</v>
      </c>
      <c r="B7" s="8">
        <v>91229</v>
      </c>
      <c r="C7" s="8">
        <v>13484.401405907585</v>
      </c>
      <c r="D7" s="8">
        <v>16506.3822670115</v>
      </c>
      <c r="E7" s="8">
        <v>181.49202990283132</v>
      </c>
      <c r="F7" s="8">
        <f t="shared" si="0"/>
        <v>121401.27570282192</v>
      </c>
    </row>
    <row r="8" spans="1:6" ht="17.25">
      <c r="A8" s="6" t="s">
        <v>4</v>
      </c>
      <c r="B8" s="8">
        <v>3387</v>
      </c>
      <c r="C8" s="8">
        <v>500.62663804063413</v>
      </c>
      <c r="D8" s="8">
        <v>1032.7959263451976</v>
      </c>
      <c r="E8" s="8">
        <v>28.6920491942862</v>
      </c>
      <c r="F8" s="8">
        <f t="shared" si="0"/>
        <v>4949.114613580118</v>
      </c>
    </row>
    <row r="9" spans="1:6" ht="17.25">
      <c r="A9" s="6" t="s">
        <v>5</v>
      </c>
      <c r="B9" s="8">
        <v>41491</v>
      </c>
      <c r="C9" s="8">
        <v>6132.713268067302</v>
      </c>
      <c r="D9" s="8">
        <v>4832.315897097696</v>
      </c>
      <c r="E9" s="8">
        <v>142.7182350134633</v>
      </c>
      <c r="F9" s="8">
        <f t="shared" si="0"/>
        <v>52598.74740017846</v>
      </c>
    </row>
    <row r="10" spans="1:6" ht="17.25">
      <c r="A10" s="6" t="s">
        <v>6</v>
      </c>
      <c r="B10" s="8">
        <v>93810</v>
      </c>
      <c r="C10" s="8">
        <v>13865.894571772034</v>
      </c>
      <c r="D10" s="8">
        <v>14757.354156278076</v>
      </c>
      <c r="E10" s="8">
        <v>631.0076629206593</v>
      </c>
      <c r="F10" s="8">
        <f t="shared" si="0"/>
        <v>123064.25639097077</v>
      </c>
    </row>
    <row r="11" spans="1:6" ht="17.25">
      <c r="A11" s="6" t="s">
        <v>7</v>
      </c>
      <c r="B11" s="8">
        <v>29781</v>
      </c>
      <c r="C11" s="8">
        <v>4401.878331115477</v>
      </c>
      <c r="D11" s="8">
        <v>3271.913914217588</v>
      </c>
      <c r="E11" s="8">
        <v>192.981508621299</v>
      </c>
      <c r="F11" s="8">
        <f t="shared" si="0"/>
        <v>37647.77375395437</v>
      </c>
    </row>
    <row r="12" spans="1:6" ht="17.25">
      <c r="A12" s="6" t="s">
        <v>8</v>
      </c>
      <c r="B12" s="8">
        <v>2960</v>
      </c>
      <c r="C12" s="8">
        <v>437.51250327731805</v>
      </c>
      <c r="D12" s="8">
        <v>152.98643341497691</v>
      </c>
      <c r="E12" s="8">
        <v>26.351649870589693</v>
      </c>
      <c r="F12" s="8">
        <f t="shared" si="0"/>
        <v>3576.850586562885</v>
      </c>
    </row>
    <row r="13" spans="1:6" ht="17.25">
      <c r="A13" s="6" t="s">
        <v>9</v>
      </c>
      <c r="B13" s="8">
        <v>86542</v>
      </c>
      <c r="C13" s="8">
        <v>12791.624006292463</v>
      </c>
      <c r="D13" s="8">
        <v>-573.0676996244216</v>
      </c>
      <c r="E13" s="8">
        <v>-1547.4318862540663</v>
      </c>
      <c r="F13" s="8">
        <f t="shared" si="0"/>
        <v>97213.12442041398</v>
      </c>
    </row>
    <row r="14" spans="1:6" ht="17.25">
      <c r="A14" s="6" t="s">
        <v>10</v>
      </c>
      <c r="B14" s="8">
        <v>40</v>
      </c>
      <c r="C14" s="8">
        <v>5.912331125369164</v>
      </c>
      <c r="D14" s="8">
        <v>-16.247259355034238</v>
      </c>
      <c r="E14" s="8">
        <v>-0.8358226840478999</v>
      </c>
      <c r="F14" s="8">
        <f t="shared" si="0"/>
        <v>28.829249086287025</v>
      </c>
    </row>
    <row r="15" spans="1:6" ht="17.25">
      <c r="A15" s="6" t="s">
        <v>11</v>
      </c>
      <c r="B15" s="8">
        <f>SUM(B5:B14)</f>
        <v>706043</v>
      </c>
      <c r="C15" s="8">
        <v>104359.00011872555</v>
      </c>
      <c r="D15" s="8">
        <v>12568.481643604415</v>
      </c>
      <c r="E15" s="8">
        <v>2865.9629898857384</v>
      </c>
      <c r="F15" s="8">
        <f>SUM(F5:F14)</f>
        <v>825836.4447522158</v>
      </c>
    </row>
  </sheetData>
  <sheetProtection/>
  <mergeCells count="2">
    <mergeCell ref="C1:E1"/>
    <mergeCell ref="A1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Universitas Komputer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Universitas Komputer Indonesia</dc:creator>
  <cp:keywords/>
  <dc:description/>
  <cp:lastModifiedBy>Lia Warlina</cp:lastModifiedBy>
  <dcterms:created xsi:type="dcterms:W3CDTF">2008-12-04T12:16:33Z</dcterms:created>
  <dcterms:modified xsi:type="dcterms:W3CDTF">2015-12-18T02:28:35Z</dcterms:modified>
  <cp:category/>
  <cp:version/>
  <cp:contentType/>
  <cp:contentStatus/>
</cp:coreProperties>
</file>