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DOKUMEN/PEMBELAJARAN DARING/PERTEMUAN 15/"/>
    </mc:Choice>
  </mc:AlternateContent>
  <xr:revisionPtr revIDLastSave="0" documentId="13_ncr:1_{FB971B83-495B-274D-8976-8B123E664E32}" xr6:coauthVersionLast="45" xr6:coauthVersionMax="45" xr10:uidLastSave="{00000000-0000-0000-0000-000000000000}"/>
  <bookViews>
    <workbookView xWindow="200" yWindow="460" windowWidth="25400" windowHeight="14260" activeTab="3" xr2:uid="{2094A7BF-BE66-D849-BE8C-403E8CBCEEE6}"/>
  </bookViews>
  <sheets>
    <sheet name="JURNAL " sheetId="2" r:id="rId1"/>
    <sheet name="BUKU BESAR" sheetId="7" r:id="rId2"/>
    <sheet name="INFORMASI TAMBAHAN" sheetId="8" r:id="rId3"/>
    <sheet name="LAPORAN FISKAL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4" l="1"/>
  <c r="D46" i="4"/>
  <c r="D45" i="4"/>
  <c r="E47" i="4" s="1"/>
  <c r="D37" i="4"/>
  <c r="D36" i="4"/>
  <c r="D32" i="4"/>
  <c r="D25" i="4"/>
  <c r="H24" i="4"/>
  <c r="H23" i="4"/>
  <c r="H22" i="4"/>
  <c r="D21" i="4"/>
  <c r="H21" i="4"/>
  <c r="H20" i="4"/>
  <c r="H19" i="4"/>
  <c r="H18" i="4"/>
  <c r="G9" i="4"/>
  <c r="H9" i="4" s="1"/>
  <c r="B297" i="7"/>
  <c r="A297" i="7"/>
  <c r="B296" i="7"/>
  <c r="A296" i="7"/>
  <c r="B302" i="7"/>
  <c r="D56" i="4" s="1"/>
  <c r="A302" i="7"/>
  <c r="B308" i="7"/>
  <c r="D55" i="4" s="1"/>
  <c r="A308" i="7"/>
  <c r="B320" i="7"/>
  <c r="A320" i="7"/>
  <c r="B314" i="7"/>
  <c r="A314" i="7"/>
  <c r="C279" i="7"/>
  <c r="A279" i="7"/>
  <c r="B273" i="7"/>
  <c r="A273" i="7"/>
  <c r="C266" i="7"/>
  <c r="A266" i="7"/>
  <c r="B260" i="7"/>
  <c r="A260" i="7"/>
  <c r="B259" i="7"/>
  <c r="A259" i="7"/>
  <c r="A258" i="7"/>
  <c r="A252" i="7"/>
  <c r="A251" i="7"/>
  <c r="A250" i="7"/>
  <c r="A249" i="7"/>
  <c r="B243" i="7"/>
  <c r="B244" i="7" s="1"/>
  <c r="D28" i="4" s="1"/>
  <c r="A243" i="7"/>
  <c r="B237" i="7"/>
  <c r="B238" i="7" s="1"/>
  <c r="D27" i="4" s="1"/>
  <c r="A237" i="7"/>
  <c r="B231" i="7"/>
  <c r="A231" i="7"/>
  <c r="B225" i="7"/>
  <c r="A225" i="7"/>
  <c r="B219" i="7"/>
  <c r="A219" i="7"/>
  <c r="A214" i="7"/>
  <c r="A208" i="7"/>
  <c r="B207" i="7"/>
  <c r="A207" i="7"/>
  <c r="A187" i="7"/>
  <c r="A181" i="7"/>
  <c r="A175" i="7"/>
  <c r="C163" i="7"/>
  <c r="D33" i="4" s="1"/>
  <c r="A163" i="7"/>
  <c r="C169" i="7"/>
  <c r="A169" i="7"/>
  <c r="C157" i="7"/>
  <c r="A157" i="7"/>
  <c r="A151" i="7"/>
  <c r="A150" i="7"/>
  <c r="A149" i="7"/>
  <c r="A148" i="7"/>
  <c r="A147" i="7"/>
  <c r="A146" i="7"/>
  <c r="A145" i="7"/>
  <c r="A144" i="7"/>
  <c r="C143" i="7"/>
  <c r="A143" i="7"/>
  <c r="C137" i="7"/>
  <c r="A137" i="7"/>
  <c r="C131" i="7"/>
  <c r="A131" i="7"/>
  <c r="A124" i="7"/>
  <c r="C123" i="7"/>
  <c r="A123" i="7"/>
  <c r="B122" i="7"/>
  <c r="B125" i="7" s="1"/>
  <c r="A122" i="7"/>
  <c r="A121" i="7"/>
  <c r="A120" i="7"/>
  <c r="B114" i="7"/>
  <c r="A114" i="7"/>
  <c r="A98" i="7"/>
  <c r="B106" i="7"/>
  <c r="A106" i="7"/>
  <c r="B97" i="7"/>
  <c r="A97" i="7"/>
  <c r="C90" i="7"/>
  <c r="A90" i="7"/>
  <c r="C83" i="7"/>
  <c r="A83" i="7"/>
  <c r="A76" i="7"/>
  <c r="A67" i="7"/>
  <c r="A66" i="7"/>
  <c r="A65" i="7"/>
  <c r="A64" i="7"/>
  <c r="B63" i="7"/>
  <c r="A63" i="7"/>
  <c r="A62" i="7"/>
  <c r="A61" i="7"/>
  <c r="A60" i="7"/>
  <c r="A59" i="7"/>
  <c r="A58" i="7"/>
  <c r="A57" i="7"/>
  <c r="A56" i="7"/>
  <c r="A55" i="7"/>
  <c r="B54" i="7"/>
  <c r="A54" i="7"/>
  <c r="A53" i="7"/>
  <c r="A45" i="7"/>
  <c r="A36" i="7"/>
  <c r="A35" i="7"/>
  <c r="A34" i="7"/>
  <c r="A33" i="7"/>
  <c r="C32" i="7"/>
  <c r="A32" i="7"/>
  <c r="A31" i="7"/>
  <c r="A30" i="7"/>
  <c r="A29" i="7"/>
  <c r="A28" i="7"/>
  <c r="B27" i="7"/>
  <c r="A27" i="7"/>
  <c r="A26" i="7"/>
  <c r="A25" i="7"/>
  <c r="A24" i="7"/>
  <c r="A23" i="7"/>
  <c r="A22" i="7"/>
  <c r="C21" i="7"/>
  <c r="A21" i="7"/>
  <c r="A20" i="7"/>
  <c r="C37" i="7"/>
  <c r="A37" i="7"/>
  <c r="B19" i="7"/>
  <c r="A19" i="7"/>
  <c r="B18" i="7"/>
  <c r="A18" i="7"/>
  <c r="B17" i="7"/>
  <c r="A17" i="7"/>
  <c r="A16" i="7"/>
  <c r="A15" i="7"/>
  <c r="A14" i="7"/>
  <c r="A13" i="7"/>
  <c r="A12" i="7"/>
  <c r="A11" i="7"/>
  <c r="C11" i="7"/>
  <c r="A10" i="7"/>
  <c r="A9" i="7"/>
  <c r="A8" i="7"/>
  <c r="A7" i="7"/>
  <c r="A6" i="7"/>
  <c r="C67" i="7"/>
  <c r="C151" i="7"/>
  <c r="C35" i="7"/>
  <c r="C34" i="7"/>
  <c r="C66" i="7"/>
  <c r="B33" i="7"/>
  <c r="C12" i="7"/>
  <c r="C31" i="7"/>
  <c r="C30" i="7"/>
  <c r="B98" i="7"/>
  <c r="B64" i="7"/>
  <c r="B55" i="7"/>
  <c r="B197" i="7"/>
  <c r="B198" i="7"/>
  <c r="B76" i="7"/>
  <c r="B252" i="7"/>
  <c r="B195" i="7"/>
  <c r="B60" i="7"/>
  <c r="B187" i="7"/>
  <c r="C181" i="7"/>
  <c r="C57" i="7"/>
  <c r="B56" i="7"/>
  <c r="C53" i="7"/>
  <c r="B45" i="7"/>
  <c r="C149" i="7" l="1"/>
  <c r="B201" i="7"/>
  <c r="B200" i="7"/>
  <c r="C147" i="7"/>
  <c r="B22" i="7"/>
  <c r="C145" i="7"/>
  <c r="B193" i="7"/>
  <c r="C144" i="7"/>
  <c r="C148" i="7"/>
  <c r="C150" i="7"/>
  <c r="B194" i="7"/>
  <c r="B100" i="7"/>
  <c r="B68" i="7"/>
  <c r="B46" i="7"/>
  <c r="B47" i="7" s="1"/>
  <c r="D26" i="4" s="1"/>
  <c r="B214" i="7"/>
  <c r="B215" i="7" s="1"/>
  <c r="D14" i="4" s="1"/>
  <c r="C26" i="7"/>
  <c r="C25" i="7"/>
  <c r="C6" i="7"/>
  <c r="C61" i="7"/>
  <c r="C24" i="7"/>
  <c r="B23" i="7"/>
  <c r="C62" i="7"/>
  <c r="F6" i="4"/>
  <c r="B298" i="7"/>
  <c r="D54" i="4" s="1"/>
  <c r="B115" i="7"/>
  <c r="B232" i="7"/>
  <c r="G37" i="8"/>
  <c r="F5" i="4"/>
  <c r="B108" i="7"/>
  <c r="B91" i="7"/>
  <c r="B84" i="7"/>
  <c r="B77" i="7"/>
  <c r="B226" i="7"/>
  <c r="D16" i="4" s="1"/>
  <c r="C249" i="7"/>
  <c r="B220" i="7"/>
  <c r="D15" i="4" s="1"/>
  <c r="C158" i="7"/>
  <c r="D34" i="4" s="1"/>
  <c r="C65" i="7" l="1"/>
  <c r="B199" i="7"/>
  <c r="G8" i="4"/>
  <c r="H46" i="4" l="1"/>
  <c r="H45" i="4"/>
  <c r="H27" i="4"/>
  <c r="F28" i="4"/>
  <c r="H28" i="4" s="1"/>
  <c r="H6" i="4"/>
  <c r="I37" i="4"/>
  <c r="I36" i="4"/>
  <c r="H16" i="4"/>
  <c r="H15" i="4"/>
  <c r="H14" i="4"/>
  <c r="I47" i="4" l="1"/>
  <c r="I42" i="4"/>
  <c r="G33" i="4"/>
  <c r="I33" i="4" s="1"/>
  <c r="H13" i="4"/>
  <c r="B13" i="7"/>
  <c r="C36" i="7"/>
  <c r="B208" i="7"/>
  <c r="B209" i="7" s="1"/>
  <c r="D13" i="4" s="1"/>
  <c r="E29" i="4" s="1"/>
  <c r="C28" i="7"/>
  <c r="C58" i="7"/>
  <c r="C146" i="7"/>
  <c r="C152" i="7" s="1"/>
  <c r="B251" i="7"/>
  <c r="B249" i="7"/>
  <c r="B258" i="7"/>
  <c r="B261" i="7" s="1"/>
  <c r="D53" i="4" s="1"/>
  <c r="C121" i="7"/>
  <c r="E5" i="4" l="1"/>
  <c r="H5" i="4" s="1"/>
  <c r="I7" i="4" s="1"/>
  <c r="B15" i="7"/>
  <c r="B250" i="7"/>
  <c r="B253" i="7" s="1"/>
  <c r="I35" i="4"/>
  <c r="C175" i="7"/>
  <c r="D35" i="4" s="1"/>
  <c r="E38" i="4" s="1"/>
  <c r="H25" i="4"/>
  <c r="F26" i="4"/>
  <c r="H26" i="4" s="1"/>
  <c r="B16" i="7"/>
  <c r="C7" i="7"/>
  <c r="B14" i="7"/>
  <c r="C8" i="7"/>
  <c r="C20" i="7"/>
  <c r="B10" i="7"/>
  <c r="I29" i="4" l="1"/>
  <c r="C59" i="7"/>
  <c r="C68" i="7" s="1"/>
  <c r="B69" i="7" s="1"/>
  <c r="B196" i="7"/>
  <c r="B202" i="7" s="1"/>
  <c r="E8" i="4" s="1"/>
  <c r="C124" i="7"/>
  <c r="C29" i="7"/>
  <c r="C38" i="7" s="1"/>
  <c r="C120" i="7"/>
  <c r="E11" i="4" l="1"/>
  <c r="E30" i="4" s="1"/>
  <c r="H8" i="4"/>
  <c r="C125" i="7"/>
  <c r="C126" i="7" s="1"/>
  <c r="I10" i="4" l="1"/>
  <c r="I11" i="4" s="1"/>
  <c r="I30" i="4" s="1"/>
  <c r="G32" i="4" l="1"/>
  <c r="B9" i="7"/>
  <c r="B38" i="7" l="1"/>
  <c r="B39" i="7" s="1"/>
  <c r="I32" i="4"/>
  <c r="I34" i="4"/>
  <c r="I38" i="4" l="1"/>
  <c r="I43" i="4" s="1"/>
  <c r="I44" i="4" l="1"/>
  <c r="I48" i="4" s="1"/>
  <c r="E51" i="4" s="1"/>
  <c r="F37" i="8" l="1"/>
  <c r="F41" i="8"/>
  <c r="D60" i="4" s="1"/>
  <c r="D59" i="4" l="1"/>
  <c r="E61" i="4" s="1"/>
  <c r="E62" i="4" s="1"/>
</calcChain>
</file>

<file path=xl/sharedStrings.xml><?xml version="1.0" encoding="utf-8"?>
<sst xmlns="http://schemas.openxmlformats.org/spreadsheetml/2006/main" count="492" uniqueCount="259">
  <si>
    <t>TANGGAL</t>
  </si>
  <si>
    <t>Penjualan</t>
  </si>
  <si>
    <t>Piutang Dagang</t>
  </si>
  <si>
    <t>HPP</t>
  </si>
  <si>
    <t>Persediaan</t>
  </si>
  <si>
    <t>URAIAN</t>
  </si>
  <si>
    <t>Kas</t>
  </si>
  <si>
    <t>PPN Keluaran</t>
  </si>
  <si>
    <t>PPh Pasal 4 (2)</t>
  </si>
  <si>
    <t>AKUN</t>
  </si>
  <si>
    <t>DR</t>
  </si>
  <si>
    <t>CR</t>
  </si>
  <si>
    <t xml:space="preserve">Utang </t>
  </si>
  <si>
    <t>PPN Masukan</t>
  </si>
  <si>
    <t xml:space="preserve">Persediaan </t>
  </si>
  <si>
    <t>Utang</t>
  </si>
  <si>
    <t>PPh 22</t>
  </si>
  <si>
    <t>PPN Pemungut</t>
  </si>
  <si>
    <t>penjualan</t>
  </si>
  <si>
    <t>Beban Jasa Konstruksi</t>
  </si>
  <si>
    <t>PPh 23</t>
  </si>
  <si>
    <t>Laba Penjualan</t>
  </si>
  <si>
    <t>Investasi Saham</t>
  </si>
  <si>
    <t>Pendapatan Bunga</t>
  </si>
  <si>
    <t>Rugi Penjualan</t>
  </si>
  <si>
    <t>Investasi Obligasi</t>
  </si>
  <si>
    <t xml:space="preserve">Pendapatan Sewa Gudang </t>
  </si>
  <si>
    <t>Sewa dibayar dimuka</t>
  </si>
  <si>
    <t>PPh 22 Impor</t>
  </si>
  <si>
    <t>PPh 22 Industri</t>
  </si>
  <si>
    <t>Pendapatan Royalti</t>
  </si>
  <si>
    <t>Aset Lainnya</t>
  </si>
  <si>
    <t>Beban amortisasi</t>
  </si>
  <si>
    <t>Aset lainnya</t>
  </si>
  <si>
    <t>PPh 26</t>
  </si>
  <si>
    <t>Beban Gaji</t>
  </si>
  <si>
    <t>PPh 21</t>
  </si>
  <si>
    <t xml:space="preserve">Beban Dividen </t>
  </si>
  <si>
    <t>Utang PPh 23</t>
  </si>
  <si>
    <t>Beban Bunga</t>
  </si>
  <si>
    <t>31 Des</t>
  </si>
  <si>
    <t>5 Agustus</t>
  </si>
  <si>
    <t>Utang Obligasi</t>
  </si>
  <si>
    <t>Premium Obligasi</t>
  </si>
  <si>
    <t>Menjual obligasi (nilai nominal Rp.540.000.000, bunga 25%/th) seharga Rp.750.000.000 (obligasi tidak diperdagangkan di Bursa Efek).</t>
  </si>
  <si>
    <t>Beban Bunga Obligasi</t>
  </si>
  <si>
    <t>PIUTANG DAGANG</t>
  </si>
  <si>
    <t>PENJUALAN</t>
  </si>
  <si>
    <t>PERSEDIAAN</t>
  </si>
  <si>
    <t>HUTANG</t>
  </si>
  <si>
    <t>KAS</t>
  </si>
  <si>
    <t>PPH PASAL 22 Bendaharawan</t>
  </si>
  <si>
    <t xml:space="preserve"> CR </t>
  </si>
  <si>
    <t>BEBAN JASA KONSTRUKSI</t>
  </si>
  <si>
    <t>KEUNTUNGAN PENJUALAN SAHAM</t>
  </si>
  <si>
    <t>INVESTASI SAHAM</t>
  </si>
  <si>
    <t>PENDAPATAN BUNGA DEPOSITO</t>
  </si>
  <si>
    <t>KERUGIAN PENJUALAN OBLIGASI</t>
  </si>
  <si>
    <t>INVESTASI OBLIGASI</t>
  </si>
  <si>
    <t>PENDAPATAN SEWA GUDANG</t>
  </si>
  <si>
    <t>BEBAN SEWA DIBAYAR DIMUKA</t>
  </si>
  <si>
    <t>PPH PASAL 22 IMPOR</t>
  </si>
  <si>
    <t>PPH PASAL 22 INDUSTRI KERTAS</t>
  </si>
  <si>
    <t>PPH PASAL 22 INDUSTRI AUTOMOTIF</t>
  </si>
  <si>
    <t>ASET LAINNYA</t>
  </si>
  <si>
    <t>BEBAN GAJI</t>
  </si>
  <si>
    <t>PPH PASAL 21</t>
  </si>
  <si>
    <t>PPH PASAL 26</t>
  </si>
  <si>
    <t>BEBAN BUNGA</t>
  </si>
  <si>
    <t>5 Agt</t>
  </si>
  <si>
    <t>PPH PASAL 23 Obligasi</t>
  </si>
  <si>
    <t>UTANG OBLIGASI</t>
  </si>
  <si>
    <t>BEBAN DIVIDEN</t>
  </si>
  <si>
    <t>1 Des</t>
  </si>
  <si>
    <t>PPH PASAL 23 Deviden</t>
  </si>
  <si>
    <t>SALDO</t>
  </si>
  <si>
    <t xml:space="preserve">SALDO </t>
  </si>
  <si>
    <t>BUKU BESAR</t>
  </si>
  <si>
    <t>PENDAPATAN ROYALTI</t>
  </si>
  <si>
    <t>PREMIUM OBLIGASI</t>
  </si>
  <si>
    <t>BEBAN OPERASIONAL</t>
  </si>
  <si>
    <t>LABA KOTOR</t>
  </si>
  <si>
    <t>- BEBAN GAJI</t>
  </si>
  <si>
    <t>- BEBAN BUNGA</t>
  </si>
  <si>
    <t>- BEBAN DIVIDEN</t>
  </si>
  <si>
    <t>- BEBAN JASA KONSTRUKSI</t>
  </si>
  <si>
    <t>- BEBAN DEPRESIASI</t>
  </si>
  <si>
    <t>- BEBAN AMORTISASI</t>
  </si>
  <si>
    <t xml:space="preserve">TOTAL BEBAN </t>
  </si>
  <si>
    <t>PENDAPATAN LAIN-LAIN</t>
  </si>
  <si>
    <t>- PENDATAN BUNGA DEPOSITO</t>
  </si>
  <si>
    <t>- PENDAPATAN ROYALTI</t>
  </si>
  <si>
    <t>- PENDAPATAN SEWA GUDANG</t>
  </si>
  <si>
    <t>- KEUNTUNGAN PENJUALAN SAHAM</t>
  </si>
  <si>
    <t>- KERUGIAN PENJUALAN OBLIGASI</t>
  </si>
  <si>
    <t>BEBAN LAIN-LAIN</t>
  </si>
  <si>
    <t xml:space="preserve">Berdasarkan Buku Besar dan catatan akuntansi atas transaksi-transaksi tambahan maka ikhtisar LK berupa Laporan Rugi Laba Tahun 2018 adalah sebagai berikut: </t>
  </si>
  <si>
    <t>- PENYISIHAN PIUTANG RAGU-RAGU</t>
  </si>
  <si>
    <t>Beban Penyisihan Piutang Ragu-Ragu 10% dari Saldo Piutang</t>
  </si>
  <si>
    <t>Beban Penyisihan Piutang</t>
  </si>
  <si>
    <t>Piutang</t>
  </si>
  <si>
    <t>POSITIF</t>
  </si>
  <si>
    <t>NEGATIF</t>
  </si>
  <si>
    <t>KOREKSI</t>
  </si>
  <si>
    <t>R/L KOMERSIAL</t>
  </si>
  <si>
    <t>R/L FISKAL</t>
  </si>
  <si>
    <t>No entry (koreksi fiskal) --&gt; Beda Tetap (Koreksi Positif, menambah Laba)</t>
  </si>
  <si>
    <t xml:space="preserve">No entry (Koreksi Fiskal) --&gt; Beda Sementara </t>
  </si>
  <si>
    <t>Kelompok I Depresiasi tarif 25%</t>
  </si>
  <si>
    <t>TOTAL PENDAPATAN LAIN</t>
  </si>
  <si>
    <t>- BIAYA SEWA GUDANG</t>
  </si>
  <si>
    <t>- BIAYA ROYALTI</t>
  </si>
  <si>
    <t>TOTAL BEBAN LAIN-LAIN</t>
  </si>
  <si>
    <t>LABA BERSIH</t>
  </si>
  <si>
    <t>LABA BERSIH LAIN-LAIN</t>
  </si>
  <si>
    <t>- SUMBANGAN DAN HADIAH</t>
  </si>
  <si>
    <t>- PEMBAYARAN PBB</t>
  </si>
  <si>
    <t>Pendapatan Dividen</t>
  </si>
  <si>
    <t>PPh 24</t>
  </si>
  <si>
    <t>PENDAPATAN LN (JEPANG)</t>
  </si>
  <si>
    <t>PENDAPATAN LN (KOREA SELATAN)</t>
  </si>
  <si>
    <t>TOTAL PENDAPATAN LN</t>
  </si>
  <si>
    <t>PKP DN</t>
  </si>
  <si>
    <t>PKP DN + LN</t>
  </si>
  <si>
    <t>PPH BADAN 2018 (omzet &lt; 50M): 12,5% x PKP</t>
  </si>
  <si>
    <t>KREDIT PAJAK:</t>
  </si>
  <si>
    <t>PPH 22 BENDAHARAWAN</t>
  </si>
  <si>
    <t>PPH 23 ROYALTI</t>
  </si>
  <si>
    <t>PPH 23 OBLIGASI</t>
  </si>
  <si>
    <t>PPH 22 IMPOR</t>
  </si>
  <si>
    <t>PPH 22 OTOMOTIF</t>
  </si>
  <si>
    <t>PPH 22 KERTAS</t>
  </si>
  <si>
    <t>PPH 24</t>
  </si>
  <si>
    <t>Beban PBB</t>
  </si>
  <si>
    <t>Beban Sumbangan dan hadiah</t>
  </si>
  <si>
    <t>Transaksi tambahan selama Tahun 2018</t>
  </si>
  <si>
    <t>Komputer</t>
  </si>
  <si>
    <t>Beban Jasa</t>
  </si>
  <si>
    <t>Kendaraan</t>
  </si>
  <si>
    <t>PPn BM</t>
  </si>
  <si>
    <t>21 Mei</t>
  </si>
  <si>
    <t>PPN Keluaran-pemungut</t>
  </si>
  <si>
    <t>Diskon pembelian</t>
  </si>
  <si>
    <t>29 Mei</t>
  </si>
  <si>
    <t>Uang Muka Impor</t>
  </si>
  <si>
    <t xml:space="preserve">Komisi Impor </t>
  </si>
  <si>
    <t>Bea Masuk</t>
  </si>
  <si>
    <t>BEBAN JASA KONSULTASI</t>
  </si>
  <si>
    <t>KOMPUTER</t>
  </si>
  <si>
    <t>Penjualan kredit Rp.500.000.000 (belum termasuk PPN), HPP 30% Penjualan</t>
  </si>
  <si>
    <t xml:space="preserve">Menerima pendapatan Sewa Truk Rp.275.000.000 tunai </t>
  </si>
  <si>
    <t>PPh Pasal 23</t>
  </si>
  <si>
    <t>Membeli Barang Dagangan Rp.134.845.800 (included PPN), kredit</t>
  </si>
  <si>
    <t>Persediaan Barang Dagangan</t>
  </si>
  <si>
    <t>Membeli Komputer Rp. 50.000.000 belum termasuk PPN, kredit.</t>
  </si>
  <si>
    <t>Menjual barang kepada Bendaharawan Rp.583.775.000 (termasuk PPN). HPP 35% Penjualan</t>
  </si>
  <si>
    <t>Membayar jasa konstruksi Rp.85.000.000 belum termasuk PPN</t>
  </si>
  <si>
    <t>Menjual saham di Bursa Efek dengan keuntungan 25% dari Nilai Nominal (nominal Rp.15.500.000), biaya penjualan 10% harga jual</t>
  </si>
  <si>
    <t>Memperoleh bunga deposito Rp.77.750.000</t>
  </si>
  <si>
    <t xml:space="preserve">Menjual obligasi jangka pendek di Bursa Efek Rp.50.500.000 (nominal Rp.52.750.000)  dan biaya penjualan 5% harga jual </t>
  </si>
  <si>
    <t>Menjual barang dagangan Rp.1.220.475.000 (termasuk PPN) tunai. HPP 45% penjualan</t>
  </si>
  <si>
    <t>Membeli barang dagangan 25 unit @Rp.4.332.050 (termasuk PPN) tunai</t>
  </si>
  <si>
    <t>Menjual 355 unit @Rp.570.000 (belum termasuk PPN), barang dagangan tunai. HPP 47% Penjualan</t>
  </si>
  <si>
    <t>Menerima pembayaran sewa gudang Rp.75.000.000.</t>
  </si>
  <si>
    <t>Membayar tunai sewa forklift  Rp.11.050.000/bulan sampai 12 bulan ke depan</t>
  </si>
  <si>
    <t>Menjual 20 unit produk utama @Rp.4.750.000 dan 25 bh produk tambahan @Rp.1.750.000 tunai, belum termasuk PPN. HPP 30% Penjualan</t>
  </si>
  <si>
    <t>Membayar jasa konsultasi keuangan Rp.28.325.000 (sudah termasuk PPN)</t>
  </si>
  <si>
    <t>Menjual BKP tunai Rp.67.700.000 kepada pemungut, Rp.50.000.000 kepada non pemungut, belum termasuk PPN. HPP 40% penjualan.</t>
  </si>
  <si>
    <t>Membeli tunai barang dagangan Rp 33.825.000 (sudah termasuk PPN), diberi diskon pembelian 15% Harga Beli</t>
  </si>
  <si>
    <t>Membeli barang dagangan kredit pada bukan PKP Rp.43.970.000</t>
  </si>
  <si>
    <t>Membuka LC US$40.000 (dibayar 40%) komisi impor 25% LC, Kurs Rp.14.400, sebagai nilai persediaan</t>
  </si>
  <si>
    <t>Realisasi impor sebagai nilai persediaan US$48.760 (Kurs Rp.14.400) BM 20%</t>
  </si>
  <si>
    <t xml:space="preserve">Mengimpor barang dagangan Cost US$27.500, Insurance 5% Cost, Freight 10% Cost. BM 10% CIF dan BMT 5% CIF. Kurs KMK 1 Dollar= Rp.14.500 </t>
  </si>
  <si>
    <t>Membeli kertas Rp.49.500.000 (termasuk PPN) dari industri kertas, tunai</t>
  </si>
  <si>
    <t>Membeli 2 kendaraan direksi dari industri mobil @Rp.250.000.000 kredit (termasuk PPN dan PPnBM 20%), secara kredit</t>
  </si>
  <si>
    <t>PPNnBM</t>
  </si>
  <si>
    <t>Menerima penghasilan Royalti  Rp.75.000.000</t>
  </si>
  <si>
    <t>Membeli Brand Rp.170.000.000 (masa manfaat 10 tahun), tunai</t>
  </si>
  <si>
    <t>Membayar gaji karyawan asing Rp.150.000.000</t>
  </si>
  <si>
    <t>Membayar Bunga Pinjaman kepada PT.BACA Rp.75.000.000 dan PT.BAZ Rp.45.750.000</t>
  </si>
  <si>
    <t>Membayar dividen Rp.208.000.000 kepada PT A (10%), PT.B (20%), PT.C (30%) dan PT.D (40%)</t>
  </si>
  <si>
    <t>15 Januari</t>
  </si>
  <si>
    <t>25 Januari</t>
  </si>
  <si>
    <t>10 Februari</t>
  </si>
  <si>
    <t>16 Februari</t>
  </si>
  <si>
    <t>21 Februari</t>
  </si>
  <si>
    <t>2 Maret</t>
  </si>
  <si>
    <t xml:space="preserve">13 Maret </t>
  </si>
  <si>
    <t>23 Maret</t>
  </si>
  <si>
    <t>Membayar Kekurangan Pajak Tahunan Perusahaan Rp.215.000.000</t>
  </si>
  <si>
    <t>Utang PPh Badan</t>
  </si>
  <si>
    <t xml:space="preserve">31 Maret </t>
  </si>
  <si>
    <t>7 Mei</t>
  </si>
  <si>
    <t>11 Mei</t>
  </si>
  <si>
    <t>2 Juni</t>
  </si>
  <si>
    <t>9 Juni</t>
  </si>
  <si>
    <t>17 Juni</t>
  </si>
  <si>
    <t>29 Juni</t>
  </si>
  <si>
    <t>2 Juli</t>
  </si>
  <si>
    <t>19 Juli</t>
  </si>
  <si>
    <t>22 Juli</t>
  </si>
  <si>
    <t>28 Juli</t>
  </si>
  <si>
    <t>17 Agustus</t>
  </si>
  <si>
    <t>21 Agustus</t>
  </si>
  <si>
    <t>1 Oktober</t>
  </si>
  <si>
    <t>15 Oktober</t>
  </si>
  <si>
    <t>Menjual 475 unit @Rp.570.000 (belum termasuk PPN), barang dagangan tunai. HPP 37% Penjualan</t>
  </si>
  <si>
    <t>PPh Pasal 22 Bendaharawan</t>
  </si>
  <si>
    <t>Menjual barang kredit Rp.77.750.000 kepada pemungut, Rp.80.000.000 kepada non pemungut, belum termasuk PPN. HPP 45% penjualan.</t>
  </si>
  <si>
    <t>Pembayaran Pajak Bumi dan Bangunan sebesar Rp.75.000.000</t>
  </si>
  <si>
    <t>Pemberian sumbangan sebesar Rp.222.000.000 dan pemberian hadiah sebesar Rp.100.500.000</t>
  </si>
  <si>
    <t>25 Desember</t>
  </si>
  <si>
    <t>12 Desember</t>
  </si>
  <si>
    <t>Mengekspor barang dagangan Rp.527.575.000 (PPN Ekspor 0%), HPP 20% Harga Jual. Pembayaran januari tahun berikutnya</t>
  </si>
  <si>
    <t>25 Maret</t>
  </si>
  <si>
    <t>Jurnal Transaksi selama Tahun 2019</t>
  </si>
  <si>
    <t>Membayar Utang Pembelian 25 November 2018 sebesar Rp.235.700.000</t>
  </si>
  <si>
    <t>Membayar gaji bersih Rp.357.575.000. PPh 21  dipotong Rp.72.878.750</t>
  </si>
  <si>
    <t>KENDARAAN</t>
  </si>
  <si>
    <t>Membeli 3 kendaraan kredit Rp.230.000.000 perunit,  PPN 10%, PPnBM 20%</t>
  </si>
  <si>
    <t>Pendapatan Sewa Truk</t>
  </si>
  <si>
    <t>PENDAPATAN SEWA TRUK</t>
  </si>
  <si>
    <t>BEBAN PBB</t>
  </si>
  <si>
    <t>BEBAN SUMBANGAN</t>
  </si>
  <si>
    <t>BEBAN PPH PASAL 4 (2)</t>
  </si>
  <si>
    <t>Utang PPH PASAL 23 Jasa</t>
  </si>
  <si>
    <t>PPH PASAL 23 Royalti Dipotong</t>
  </si>
  <si>
    <t>Utang PPH PASAL 23 Bunga</t>
  </si>
  <si>
    <t>Pada Beban Gaji termasuk didalamnya biaya pulsa HP Direksi dan Biaya Pemeliharaan Kendaraan Direksi sebesar Rp.77.000.000</t>
  </si>
  <si>
    <t>Kendaraan yang dibeli 7 Mei memiliki umur ekonomis 10 tahun. Menurut pajak masuk ke dalam kelompok III</t>
  </si>
  <si>
    <t>Kelompok III Depresiasi tarif 6,25%</t>
  </si>
  <si>
    <t>Kendaraan yang dibeli 8 September memiliki umur ekonomis 10 tahun. Menurut pajak masuk ke dalam kelompok III</t>
  </si>
  <si>
    <t>Ditemukan bukti Pendapatan pada program Big Sale dan Pemberian Hadiah bagi mitra dagang sebesar Rp.275.000.000, dengan nilai HPP Rp.25.000.000</t>
  </si>
  <si>
    <t>Pendapatan Dividen dari Jepang Rp.375.700.000 (Pajak dipotong di Jepang 25%)</t>
  </si>
  <si>
    <t>Pendapatan Dividen dari Korea Selatan Rp.576.750.000 (Pajak dipotong di Korea 20%)</t>
  </si>
  <si>
    <t>Komputer yang dibeli 3 Maret memiliki umur ekonomis komersial 5 tahun. Menurut Pajak masuk Kelompok I</t>
  </si>
  <si>
    <t>Depresiasi tarif 5%</t>
  </si>
  <si>
    <t>Bangunan toko merupakan bangunan permanen dengan harga perolehan pada Tahun 2005 sebesar Rp.3.000.000.000</t>
  </si>
  <si>
    <t>Bangunan Kantor merupakan bangunan permanen dengan harga perolehan pada Tahun 2007 sebesar Rp.5.000.000.000</t>
  </si>
  <si>
    <t>Depresiasi tarif 12,5%</t>
  </si>
  <si>
    <t>Peralatan toko merupakan kelompok II dengan harga perolehan pada Tahun 2015 sebesar Rp.500.000.000</t>
  </si>
  <si>
    <t>Peralatan Kantor merupakan kelompok II dengan harga perolehan pada Tahun 2008 sebesar Rp.900.000.000</t>
  </si>
  <si>
    <t>Penjualan ekspor tidak tercatat pada Tahun 2018 sebesar Rp.996.000.000 (PPN Ekspor 0%), dengan HPP sebesar 25% Penjualan</t>
  </si>
  <si>
    <t>- DEPRESIASI KOMPUTER</t>
  </si>
  <si>
    <t>- DEPRESIASI KENDARAAN</t>
  </si>
  <si>
    <t>- DEPRESIASI KENDARAAN DIREKSI</t>
  </si>
  <si>
    <t>- DEPRESIASI BANGUNAN TOKO</t>
  </si>
  <si>
    <t>- DEPRESIASI BANGUNAN KANTOR</t>
  </si>
  <si>
    <t>- DEPRESIASI PERALATAN TOKO</t>
  </si>
  <si>
    <t>- DEPRESIASI PERALATAN KANTOR</t>
  </si>
  <si>
    <t>- PENDAPATAN SEWA TRUK</t>
  </si>
  <si>
    <t>LEBIH BAYAR</t>
  </si>
  <si>
    <t xml:space="preserve">Koreksi: 10/12x25% X Rp.50.000.000 = </t>
  </si>
  <si>
    <t xml:space="preserve">Koreksi: 7/12 bln X 6,25% X Rp.690.000.000 = </t>
  </si>
  <si>
    <t xml:space="preserve">Koreksi: 4/12 bln X 6,25% X Rp.384.615.385= </t>
  </si>
  <si>
    <t xml:space="preserve">Koreksi: 5% X Rp.3.000.000.000 = </t>
  </si>
  <si>
    <t xml:space="preserve">Koreksi: 5% X Rp.5.000.000.000 = </t>
  </si>
  <si>
    <t xml:space="preserve">Koreksi: 12,5% X Rp.500.000.000 = </t>
  </si>
  <si>
    <t xml:space="preserve">Koreksi: 12,5% X Rp.900.000.000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</si>
</sst>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76">
    <xf numFmtId="0" fontId="0" fillId="0" borderId="0" xfId="0"/>
    <xf numFmtId="41" fontId="0" fillId="0" borderId="0" xfId="1" applyFont="1"/>
    <xf numFmtId="41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41" fontId="0" fillId="2" borderId="0" xfId="1" applyFont="1" applyFill="1"/>
    <xf numFmtId="0" fontId="1" fillId="3" borderId="0" xfId="0" applyFont="1" applyFill="1" applyAlignment="1">
      <alignment horizontal="center" vertical="center"/>
    </xf>
    <xf numFmtId="41" fontId="1" fillId="3" borderId="0" xfId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top"/>
    </xf>
    <xf numFmtId="41" fontId="0" fillId="0" borderId="0" xfId="1" applyFont="1" applyFill="1"/>
    <xf numFmtId="0" fontId="0" fillId="0" borderId="0" xfId="0" applyFill="1"/>
    <xf numFmtId="41" fontId="0" fillId="0" borderId="0" xfId="1" applyFont="1" applyFill="1" applyAlignment="1"/>
    <xf numFmtId="41" fontId="5" fillId="0" borderId="0" xfId="1" applyFont="1" applyFill="1" applyAlignment="1"/>
    <xf numFmtId="41" fontId="4" fillId="0" borderId="0" xfId="0" applyNumberFormat="1" applyFont="1" applyFill="1" applyAlignment="1"/>
    <xf numFmtId="41" fontId="6" fillId="0" borderId="0" xfId="0" applyNumberFormat="1" applyFont="1" applyFill="1"/>
    <xf numFmtId="41" fontId="6" fillId="0" borderId="0" xfId="0" applyNumberFormat="1" applyFont="1" applyFill="1" applyAlignment="1"/>
    <xf numFmtId="41" fontId="3" fillId="4" borderId="1" xfId="1" applyFont="1" applyFill="1" applyBorder="1" applyAlignment="1">
      <alignment horizontal="center"/>
    </xf>
    <xf numFmtId="41" fontId="4" fillId="4" borderId="1" xfId="1" applyFont="1" applyFill="1" applyBorder="1"/>
    <xf numFmtId="41" fontId="0" fillId="2" borderId="1" xfId="1" applyFont="1" applyFill="1" applyBorder="1"/>
    <xf numFmtId="41" fontId="4" fillId="4" borderId="1" xfId="0" applyNumberFormat="1" applyFont="1" applyFill="1" applyBorder="1"/>
    <xf numFmtId="41" fontId="6" fillId="0" borderId="0" xfId="1" applyFon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41" fontId="1" fillId="2" borderId="1" xfId="1" applyFont="1" applyFill="1" applyBorder="1"/>
    <xf numFmtId="0" fontId="1" fillId="2" borderId="1" xfId="0" applyFont="1" applyFill="1" applyBorder="1"/>
    <xf numFmtId="41" fontId="3" fillId="4" borderId="1" xfId="1" applyFont="1" applyFill="1" applyBorder="1" applyAlignment="1"/>
    <xf numFmtId="16" fontId="4" fillId="4" borderId="1" xfId="0" applyNumberFormat="1" applyFont="1" applyFill="1" applyBorder="1"/>
    <xf numFmtId="0" fontId="4" fillId="4" borderId="1" xfId="0" applyFont="1" applyFill="1" applyBorder="1"/>
    <xf numFmtId="41" fontId="3" fillId="4" borderId="1" xfId="1" applyFont="1" applyFill="1" applyBorder="1"/>
    <xf numFmtId="41" fontId="3" fillId="4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41" fontId="4" fillId="0" borderId="0" xfId="1" applyFont="1" applyFill="1" applyBorder="1"/>
    <xf numFmtId="0" fontId="4" fillId="0" borderId="0" xfId="0" applyFont="1" applyFill="1" applyBorder="1"/>
    <xf numFmtId="0" fontId="3" fillId="4" borderId="1" xfId="0" applyFont="1" applyFill="1" applyBorder="1"/>
    <xf numFmtId="0" fontId="4" fillId="0" borderId="0" xfId="0" applyFont="1" applyFill="1"/>
    <xf numFmtId="41" fontId="4" fillId="0" borderId="0" xfId="1" applyFont="1" applyFill="1"/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1" fontId="4" fillId="0" borderId="0" xfId="0" applyNumberFormat="1" applyFont="1" applyFill="1"/>
    <xf numFmtId="41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41" fontId="3" fillId="6" borderId="1" xfId="1" applyFont="1" applyFill="1" applyBorder="1" applyAlignment="1">
      <alignment horizontal="center"/>
    </xf>
    <xf numFmtId="16" fontId="4" fillId="6" borderId="1" xfId="0" applyNumberFormat="1" applyFont="1" applyFill="1" applyBorder="1" applyAlignment="1">
      <alignment horizontal="center" vertical="center"/>
    </xf>
    <xf numFmtId="41" fontId="4" fillId="6" borderId="1" xfId="1" applyFont="1" applyFill="1" applyBorder="1"/>
    <xf numFmtId="41" fontId="0" fillId="7" borderId="1" xfId="1" applyFont="1" applyFill="1" applyBorder="1"/>
    <xf numFmtId="41" fontId="4" fillId="6" borderId="1" xfId="0" applyNumberFormat="1" applyFont="1" applyFill="1" applyBorder="1"/>
    <xf numFmtId="0" fontId="0" fillId="7" borderId="1" xfId="0" applyFill="1" applyBorder="1"/>
    <xf numFmtId="41" fontId="0" fillId="7" borderId="1" xfId="0" applyNumberFormat="1" applyFill="1" applyBorder="1"/>
    <xf numFmtId="0" fontId="1" fillId="7" borderId="1" xfId="0" applyFont="1" applyFill="1" applyBorder="1" applyAlignment="1">
      <alignment horizontal="center"/>
    </xf>
    <xf numFmtId="41" fontId="1" fillId="7" borderId="1" xfId="1" applyFont="1" applyFill="1" applyBorder="1" applyAlignment="1">
      <alignment horizontal="center"/>
    </xf>
    <xf numFmtId="0" fontId="1" fillId="7" borderId="1" xfId="0" applyFont="1" applyFill="1" applyBorder="1" applyAlignment="1"/>
    <xf numFmtId="16" fontId="0" fillId="7" borderId="1" xfId="0" applyNumberFormat="1" applyFill="1" applyBorder="1"/>
    <xf numFmtId="41" fontId="3" fillId="6" borderId="1" xfId="1" applyFont="1" applyFill="1" applyBorder="1" applyAlignment="1"/>
    <xf numFmtId="16" fontId="4" fillId="6" borderId="1" xfId="0" applyNumberFormat="1" applyFont="1" applyFill="1" applyBorder="1"/>
    <xf numFmtId="41" fontId="1" fillId="2" borderId="1" xfId="1" applyFont="1" applyFill="1" applyBorder="1" applyAlignment="1"/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1" fontId="0" fillId="2" borderId="2" xfId="1" applyFont="1" applyFill="1" applyBorder="1"/>
    <xf numFmtId="41" fontId="1" fillId="2" borderId="2" xfId="1" applyFont="1" applyFill="1" applyBorder="1"/>
    <xf numFmtId="0" fontId="1" fillId="0" borderId="6" xfId="0" applyFont="1" applyFill="1" applyBorder="1" applyAlignment="1">
      <alignment horizontal="center"/>
    </xf>
    <xf numFmtId="41" fontId="0" fillId="0" borderId="6" xfId="1" applyFont="1" applyFill="1" applyBorder="1"/>
    <xf numFmtId="41" fontId="1" fillId="0" borderId="6" xfId="1" applyFont="1" applyFill="1" applyBorder="1"/>
    <xf numFmtId="16" fontId="3" fillId="4" borderId="1" xfId="0" applyNumberFormat="1" applyFont="1" applyFill="1" applyBorder="1"/>
    <xf numFmtId="16" fontId="0" fillId="2" borderId="1" xfId="0" applyNumberFormat="1" applyFill="1" applyBorder="1"/>
    <xf numFmtId="41" fontId="3" fillId="5" borderId="1" xfId="0" applyNumberFormat="1" applyFont="1" applyFill="1" applyBorder="1"/>
    <xf numFmtId="0" fontId="1" fillId="0" borderId="0" xfId="0" applyFont="1"/>
    <xf numFmtId="4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0" applyNumberForma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quotePrefix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1" fontId="1" fillId="3" borderId="1" xfId="1" applyFont="1" applyFill="1" applyBorder="1" applyAlignment="1">
      <alignment horizontal="center" vertical="center"/>
    </xf>
    <xf numFmtId="41" fontId="0" fillId="0" borderId="1" xfId="1" applyFont="1" applyBorder="1"/>
    <xf numFmtId="0" fontId="0" fillId="2" borderId="0" xfId="0" applyFill="1" applyAlignment="1">
      <alignment vertical="top" wrapText="1"/>
    </xf>
    <xf numFmtId="41" fontId="2" fillId="2" borderId="0" xfId="1" applyFont="1" applyFill="1"/>
    <xf numFmtId="0" fontId="2" fillId="2" borderId="0" xfId="0" applyFont="1" applyFill="1"/>
    <xf numFmtId="41" fontId="1" fillId="0" borderId="1" xfId="1" applyFont="1" applyBorder="1"/>
    <xf numFmtId="0" fontId="1" fillId="0" borderId="1" xfId="0" applyFont="1" applyBorder="1"/>
    <xf numFmtId="0" fontId="1" fillId="0" borderId="1" xfId="0" quotePrefix="1" applyFont="1" applyBorder="1"/>
    <xf numFmtId="0" fontId="1" fillId="0" borderId="3" xfId="0" applyFont="1" applyBorder="1"/>
    <xf numFmtId="0" fontId="0" fillId="0" borderId="5" xfId="0" applyBorder="1"/>
    <xf numFmtId="0" fontId="1" fillId="2" borderId="0" xfId="0" applyFont="1" applyFill="1"/>
    <xf numFmtId="41" fontId="1" fillId="2" borderId="0" xfId="1" applyFont="1" applyFill="1"/>
    <xf numFmtId="41" fontId="1" fillId="2" borderId="0" xfId="0" applyNumberFormat="1" applyFont="1" applyFill="1" applyAlignment="1">
      <alignment horizontal="center"/>
    </xf>
    <xf numFmtId="0" fontId="1" fillId="0" borderId="0" xfId="0" applyFont="1" applyFill="1"/>
    <xf numFmtId="41" fontId="1" fillId="0" borderId="0" xfId="1" applyFont="1" applyFill="1"/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8" borderId="1" xfId="0" applyFill="1" applyBorder="1"/>
    <xf numFmtId="41" fontId="0" fillId="8" borderId="1" xfId="1" applyFont="1" applyFill="1" applyBorder="1"/>
    <xf numFmtId="41" fontId="1" fillId="8" borderId="1" xfId="1" applyFont="1" applyFill="1" applyBorder="1"/>
    <xf numFmtId="0" fontId="0" fillId="2" borderId="0" xfId="0" applyFill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41" fontId="1" fillId="3" borderId="1" xfId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1" fontId="1" fillId="3" borderId="7" xfId="1" applyFont="1" applyFill="1" applyBorder="1" applyAlignment="1">
      <alignment horizontal="center" vertical="center"/>
    </xf>
    <xf numFmtId="41" fontId="1" fillId="3" borderId="8" xfId="1" applyFont="1" applyFill="1" applyBorder="1" applyAlignment="1">
      <alignment horizontal="center" vertical="center"/>
    </xf>
    <xf numFmtId="41" fontId="1" fillId="3" borderId="9" xfId="1" applyFont="1" applyFill="1" applyBorder="1" applyAlignment="1">
      <alignment horizontal="center" vertical="center"/>
    </xf>
    <xf numFmtId="41" fontId="1" fillId="3" borderId="10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center" wrapText="1"/>
    </xf>
    <xf numFmtId="41" fontId="0" fillId="2" borderId="0" xfId="1" applyFont="1" applyFill="1" applyAlignment="1">
      <alignment horizontal="left" vertical="center"/>
    </xf>
    <xf numFmtId="41" fontId="0" fillId="0" borderId="0" xfId="1" applyFont="1" applyAlignment="1">
      <alignment horizontal="left" vertical="center"/>
    </xf>
    <xf numFmtId="41" fontId="0" fillId="2" borderId="0" xfId="1" applyFont="1" applyFill="1" applyAlignment="1">
      <alignment horizontal="left" vertical="center" wrapText="1"/>
    </xf>
    <xf numFmtId="0" fontId="0" fillId="2" borderId="0" xfId="0" applyFont="1" applyFill="1"/>
    <xf numFmtId="41" fontId="0" fillId="2" borderId="0" xfId="1" applyFont="1" applyFill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left" vertical="top" wrapText="1"/>
    </xf>
    <xf numFmtId="16" fontId="0" fillId="2" borderId="0" xfId="0" applyNumberFormat="1" applyFont="1" applyFill="1" applyAlignment="1">
      <alignment horizontal="left" vertical="top"/>
    </xf>
    <xf numFmtId="16" fontId="0" fillId="2" borderId="0" xfId="0" applyNumberFormat="1" applyFont="1" applyFill="1" applyAlignment="1">
      <alignment vertical="top"/>
    </xf>
    <xf numFmtId="1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1" fontId="4" fillId="6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1" fontId="4" fillId="6" borderId="1" xfId="1" applyFont="1" applyFill="1" applyBorder="1" applyAlignment="1"/>
    <xf numFmtId="16" fontId="0" fillId="7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1" fontId="2" fillId="0" borderId="1" xfId="1" applyFont="1" applyFill="1" applyBorder="1" applyAlignment="1"/>
    <xf numFmtId="41" fontId="0" fillId="0" borderId="1" xfId="0" applyNumberFormat="1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0" fillId="0" borderId="0" xfId="0" applyNumberFormat="1" applyFill="1" applyBorder="1"/>
    <xf numFmtId="41" fontId="0" fillId="0" borderId="0" xfId="1" applyFont="1" applyFill="1" applyBorder="1"/>
    <xf numFmtId="0" fontId="0" fillId="0" borderId="0" xfId="0" applyFill="1" applyBorder="1"/>
    <xf numFmtId="16" fontId="0" fillId="0" borderId="6" xfId="0" applyNumberFormat="1" applyFill="1" applyBorder="1"/>
    <xf numFmtId="0" fontId="0" fillId="0" borderId="12" xfId="0" applyFill="1" applyBorder="1"/>
    <xf numFmtId="41" fontId="0" fillId="0" borderId="12" xfId="1" applyFont="1" applyFill="1" applyBorder="1"/>
    <xf numFmtId="41" fontId="1" fillId="0" borderId="1" xfId="0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1441-8A05-014D-8C44-14FD68F2DCFD}">
  <dimension ref="A1:F206"/>
  <sheetViews>
    <sheetView topLeftCell="A5" workbookViewId="0">
      <selection activeCell="H18" sqref="H18"/>
    </sheetView>
  </sheetViews>
  <sheetFormatPr baseColWidth="10" defaultRowHeight="16" x14ac:dyDescent="0.2"/>
  <cols>
    <col min="1" max="1" width="11" style="142" customWidth="1"/>
    <col min="2" max="2" width="38.33203125" style="134" customWidth="1"/>
    <col min="3" max="3" width="26.5" style="134" customWidth="1"/>
    <col min="4" max="4" width="13.83203125" style="1" customWidth="1"/>
    <col min="5" max="5" width="15" style="1" customWidth="1"/>
    <col min="6" max="6" width="13.33203125" style="1" customWidth="1"/>
    <col min="7" max="16384" width="10.83203125" style="134"/>
  </cols>
  <sheetData>
    <row r="1" spans="1:6" x14ac:dyDescent="0.2">
      <c r="A1" s="142" t="s">
        <v>215</v>
      </c>
    </row>
    <row r="5" spans="1:6" ht="24" customHeight="1" x14ac:dyDescent="0.2">
      <c r="A5" s="10" t="s">
        <v>0</v>
      </c>
      <c r="B5" s="7" t="s">
        <v>5</v>
      </c>
      <c r="C5" s="7" t="s">
        <v>9</v>
      </c>
      <c r="D5" s="8" t="s">
        <v>10</v>
      </c>
      <c r="E5" s="8" t="s">
        <v>11</v>
      </c>
      <c r="F5" s="2"/>
    </row>
    <row r="6" spans="1:6" s="9" customFormat="1" ht="17" customHeight="1" x14ac:dyDescent="0.2">
      <c r="A6" s="153" t="s">
        <v>181</v>
      </c>
      <c r="B6" s="135" t="s">
        <v>149</v>
      </c>
      <c r="C6" s="136" t="s">
        <v>2</v>
      </c>
      <c r="D6" s="137"/>
      <c r="E6" s="137"/>
      <c r="F6" s="138"/>
    </row>
    <row r="7" spans="1:6" ht="17" x14ac:dyDescent="0.2">
      <c r="A7" s="153"/>
      <c r="B7" s="135"/>
      <c r="C7" s="136" t="s">
        <v>1</v>
      </c>
      <c r="D7" s="139"/>
      <c r="E7" s="137"/>
    </row>
    <row r="8" spans="1:6" ht="17" x14ac:dyDescent="0.2">
      <c r="A8" s="153"/>
      <c r="B8" s="135"/>
      <c r="C8" s="136" t="s">
        <v>7</v>
      </c>
      <c r="D8" s="139"/>
      <c r="E8" s="137"/>
    </row>
    <row r="9" spans="1:6" x14ac:dyDescent="0.2">
      <c r="A9" s="153"/>
      <c r="B9" s="135"/>
      <c r="C9" s="136"/>
      <c r="D9" s="139"/>
      <c r="E9" s="137"/>
    </row>
    <row r="10" spans="1:6" x14ac:dyDescent="0.2">
      <c r="A10" s="153"/>
      <c r="B10" s="135"/>
      <c r="C10" s="140" t="s">
        <v>3</v>
      </c>
      <c r="D10" s="137"/>
      <c r="E10" s="6"/>
    </row>
    <row r="11" spans="1:6" x14ac:dyDescent="0.2">
      <c r="A11" s="153"/>
      <c r="B11" s="135"/>
      <c r="C11" s="140" t="s">
        <v>4</v>
      </c>
      <c r="D11" s="6"/>
      <c r="E11" s="137"/>
    </row>
    <row r="13" spans="1:6" ht="16" customHeight="1" x14ac:dyDescent="0.2">
      <c r="A13" s="152" t="s">
        <v>182</v>
      </c>
      <c r="B13" s="105" t="s">
        <v>168</v>
      </c>
      <c r="C13" s="5" t="s">
        <v>4</v>
      </c>
      <c r="D13" s="6"/>
      <c r="E13" s="6"/>
    </row>
    <row r="14" spans="1:6" x14ac:dyDescent="0.2">
      <c r="A14" s="152"/>
      <c r="B14" s="105"/>
      <c r="C14" s="5" t="s">
        <v>13</v>
      </c>
      <c r="D14" s="6"/>
      <c r="E14" s="6"/>
    </row>
    <row r="15" spans="1:6" x14ac:dyDescent="0.2">
      <c r="A15" s="152"/>
      <c r="B15" s="105"/>
      <c r="C15" s="5" t="s">
        <v>6</v>
      </c>
      <c r="D15" s="6"/>
      <c r="E15" s="6"/>
    </row>
    <row r="16" spans="1:6" x14ac:dyDescent="0.2">
      <c r="A16" s="152"/>
      <c r="B16" s="105"/>
      <c r="C16" s="5" t="s">
        <v>142</v>
      </c>
      <c r="D16" s="6"/>
      <c r="E16" s="6"/>
    </row>
    <row r="17" spans="1:5" x14ac:dyDescent="0.2">
      <c r="A17" s="149"/>
      <c r="B17" s="101"/>
      <c r="C17"/>
    </row>
    <row r="18" spans="1:5" ht="18" customHeight="1" x14ac:dyDescent="0.2">
      <c r="A18" s="153" t="s">
        <v>183</v>
      </c>
      <c r="B18" s="135" t="s">
        <v>156</v>
      </c>
      <c r="C18" s="136" t="s">
        <v>19</v>
      </c>
      <c r="D18" s="141"/>
      <c r="E18" s="6"/>
    </row>
    <row r="19" spans="1:5" x14ac:dyDescent="0.2">
      <c r="A19" s="153"/>
      <c r="B19" s="135"/>
      <c r="C19" s="140" t="s">
        <v>13</v>
      </c>
      <c r="D19" s="6"/>
      <c r="E19" s="6"/>
    </row>
    <row r="20" spans="1:5" x14ac:dyDescent="0.2">
      <c r="A20" s="153"/>
      <c r="B20" s="135"/>
      <c r="C20" s="140" t="s">
        <v>6</v>
      </c>
      <c r="D20" s="6"/>
      <c r="E20" s="6"/>
    </row>
    <row r="21" spans="1:5" x14ac:dyDescent="0.2">
      <c r="A21" s="153"/>
      <c r="B21" s="135"/>
      <c r="C21" s="140" t="s">
        <v>20</v>
      </c>
      <c r="D21" s="6"/>
      <c r="E21" s="6"/>
    </row>
    <row r="23" spans="1:5" ht="20" customHeight="1" x14ac:dyDescent="0.2">
      <c r="A23" s="153" t="s">
        <v>184</v>
      </c>
      <c r="B23" s="135" t="s">
        <v>172</v>
      </c>
      <c r="C23" s="140" t="s">
        <v>4</v>
      </c>
      <c r="D23" s="6"/>
      <c r="E23" s="6"/>
    </row>
    <row r="24" spans="1:5" ht="20" customHeight="1" x14ac:dyDescent="0.2">
      <c r="A24" s="153"/>
      <c r="B24" s="135"/>
      <c r="C24" s="140" t="s">
        <v>28</v>
      </c>
      <c r="D24" s="6"/>
      <c r="E24" s="6"/>
    </row>
    <row r="25" spans="1:5" ht="18" customHeight="1" x14ac:dyDescent="0.2">
      <c r="A25" s="153"/>
      <c r="B25" s="135"/>
      <c r="C25" s="140" t="s">
        <v>13</v>
      </c>
      <c r="D25" s="6"/>
      <c r="E25" s="6"/>
    </row>
    <row r="26" spans="1:5" ht="20" customHeight="1" x14ac:dyDescent="0.2">
      <c r="A26" s="153"/>
      <c r="B26" s="135"/>
      <c r="C26" s="140" t="s">
        <v>6</v>
      </c>
      <c r="D26" s="6"/>
      <c r="E26" s="6"/>
    </row>
    <row r="28" spans="1:5" ht="14" customHeight="1" x14ac:dyDescent="0.2">
      <c r="A28" s="153" t="s">
        <v>185</v>
      </c>
      <c r="B28" s="135" t="s">
        <v>150</v>
      </c>
      <c r="C28" s="141" t="s">
        <v>6</v>
      </c>
      <c r="D28" s="6"/>
      <c r="E28" s="6"/>
    </row>
    <row r="29" spans="1:5" x14ac:dyDescent="0.2">
      <c r="A29" s="153"/>
      <c r="B29" s="135"/>
      <c r="C29" s="140" t="s">
        <v>151</v>
      </c>
      <c r="D29" s="6"/>
      <c r="E29" s="6"/>
    </row>
    <row r="30" spans="1:5" x14ac:dyDescent="0.2">
      <c r="A30" s="153"/>
      <c r="B30" s="135"/>
      <c r="C30" s="140" t="s">
        <v>220</v>
      </c>
      <c r="D30" s="6"/>
      <c r="E30" s="6"/>
    </row>
    <row r="31" spans="1:5" x14ac:dyDescent="0.2">
      <c r="A31" s="153"/>
      <c r="B31" s="135"/>
      <c r="C31" s="140" t="s">
        <v>7</v>
      </c>
      <c r="D31" s="6"/>
      <c r="E31" s="6"/>
    </row>
    <row r="32" spans="1:5" x14ac:dyDescent="0.2">
      <c r="B32" s="143"/>
    </row>
    <row r="33" spans="1:5" ht="18" customHeight="1" x14ac:dyDescent="0.2">
      <c r="A33" s="153" t="s">
        <v>186</v>
      </c>
      <c r="B33" s="135" t="s">
        <v>152</v>
      </c>
      <c r="C33" s="144" t="s">
        <v>153</v>
      </c>
      <c r="D33" s="139"/>
      <c r="E33" s="6"/>
    </row>
    <row r="34" spans="1:5" x14ac:dyDescent="0.2">
      <c r="A34" s="153"/>
      <c r="B34" s="135"/>
      <c r="C34" s="140" t="s">
        <v>13</v>
      </c>
      <c r="D34" s="6"/>
      <c r="E34" s="6"/>
    </row>
    <row r="35" spans="1:5" x14ac:dyDescent="0.2">
      <c r="A35" s="153"/>
      <c r="B35" s="135"/>
      <c r="C35" s="140" t="s">
        <v>12</v>
      </c>
      <c r="D35" s="6"/>
      <c r="E35" s="6"/>
    </row>
    <row r="37" spans="1:5" ht="19" customHeight="1" x14ac:dyDescent="0.2">
      <c r="A37" s="153" t="s">
        <v>187</v>
      </c>
      <c r="B37" s="135" t="s">
        <v>154</v>
      </c>
      <c r="C37" s="144" t="s">
        <v>136</v>
      </c>
      <c r="D37" s="6"/>
      <c r="E37" s="6"/>
    </row>
    <row r="38" spans="1:5" x14ac:dyDescent="0.2">
      <c r="A38" s="153"/>
      <c r="B38" s="135"/>
      <c r="C38" s="140" t="s">
        <v>13</v>
      </c>
      <c r="D38" s="6"/>
      <c r="E38" s="6"/>
    </row>
    <row r="39" spans="1:5" x14ac:dyDescent="0.2">
      <c r="A39" s="153"/>
      <c r="B39" s="135"/>
      <c r="C39" s="140" t="s">
        <v>15</v>
      </c>
      <c r="D39" s="6"/>
      <c r="E39" s="6"/>
    </row>
    <row r="41" spans="1:5" ht="18" customHeight="1" x14ac:dyDescent="0.2">
      <c r="A41" s="153" t="s">
        <v>188</v>
      </c>
      <c r="B41" s="135" t="s">
        <v>155</v>
      </c>
      <c r="C41" s="140" t="s">
        <v>6</v>
      </c>
      <c r="D41" s="6"/>
      <c r="E41" s="6"/>
    </row>
    <row r="42" spans="1:5" x14ac:dyDescent="0.2">
      <c r="A42" s="153"/>
      <c r="B42" s="135"/>
      <c r="C42" s="140" t="s">
        <v>16</v>
      </c>
      <c r="D42" s="6"/>
      <c r="E42" s="6"/>
    </row>
    <row r="43" spans="1:5" x14ac:dyDescent="0.2">
      <c r="A43" s="153"/>
      <c r="B43" s="135"/>
      <c r="C43" s="140" t="s">
        <v>17</v>
      </c>
      <c r="D43" s="6"/>
      <c r="E43" s="6"/>
    </row>
    <row r="44" spans="1:5" x14ac:dyDescent="0.2">
      <c r="A44" s="153"/>
      <c r="B44" s="135"/>
      <c r="C44" s="140" t="s">
        <v>18</v>
      </c>
      <c r="D44" s="6"/>
      <c r="E44" s="6"/>
    </row>
    <row r="45" spans="1:5" x14ac:dyDescent="0.2">
      <c r="A45" s="153"/>
      <c r="B45" s="135"/>
      <c r="C45" s="140" t="s">
        <v>7</v>
      </c>
      <c r="D45" s="6"/>
      <c r="E45" s="6"/>
    </row>
    <row r="46" spans="1:5" x14ac:dyDescent="0.2">
      <c r="A46" s="153"/>
      <c r="B46" s="135"/>
      <c r="C46" s="140"/>
      <c r="D46" s="6"/>
      <c r="E46" s="6"/>
    </row>
    <row r="47" spans="1:5" x14ac:dyDescent="0.2">
      <c r="A47" s="153"/>
      <c r="B47" s="135"/>
      <c r="C47" s="140" t="s">
        <v>3</v>
      </c>
      <c r="D47" s="6"/>
      <c r="E47" s="6"/>
    </row>
    <row r="48" spans="1:5" x14ac:dyDescent="0.2">
      <c r="A48" s="153"/>
      <c r="B48" s="135"/>
      <c r="C48" s="140" t="s">
        <v>4</v>
      </c>
      <c r="D48" s="6"/>
      <c r="E48" s="6"/>
    </row>
    <row r="50" spans="1:5" x14ac:dyDescent="0.2">
      <c r="A50" s="152" t="s">
        <v>214</v>
      </c>
      <c r="B50" s="135" t="s">
        <v>216</v>
      </c>
      <c r="C50" s="140" t="s">
        <v>15</v>
      </c>
      <c r="D50" s="6"/>
      <c r="E50" s="6"/>
    </row>
    <row r="51" spans="1:5" x14ac:dyDescent="0.2">
      <c r="A51" s="152"/>
      <c r="B51" s="135"/>
      <c r="C51" s="140" t="s">
        <v>6</v>
      </c>
      <c r="D51" s="6"/>
      <c r="E51" s="6"/>
    </row>
    <row r="53" spans="1:5" x14ac:dyDescent="0.2">
      <c r="A53" s="152" t="s">
        <v>191</v>
      </c>
      <c r="B53" s="135" t="s">
        <v>189</v>
      </c>
      <c r="C53" s="140" t="s">
        <v>190</v>
      </c>
      <c r="D53" s="6"/>
      <c r="E53" s="6"/>
    </row>
    <row r="54" spans="1:5" x14ac:dyDescent="0.2">
      <c r="A54" s="152"/>
      <c r="B54" s="135"/>
      <c r="C54" s="140" t="s">
        <v>6</v>
      </c>
      <c r="D54" s="6"/>
      <c r="E54" s="6"/>
    </row>
    <row r="56" spans="1:5" ht="16" customHeight="1" x14ac:dyDescent="0.2">
      <c r="A56" s="156">
        <v>43926</v>
      </c>
      <c r="B56" s="135" t="s">
        <v>162</v>
      </c>
      <c r="C56" s="136" t="s">
        <v>6</v>
      </c>
      <c r="D56" s="6"/>
      <c r="E56" s="6"/>
    </row>
    <row r="57" spans="1:5" ht="17" x14ac:dyDescent="0.2">
      <c r="A57" s="152"/>
      <c r="B57" s="135"/>
      <c r="C57" s="136" t="s">
        <v>1</v>
      </c>
      <c r="D57" s="6"/>
      <c r="E57" s="6"/>
    </row>
    <row r="58" spans="1:5" ht="17" x14ac:dyDescent="0.2">
      <c r="A58" s="152"/>
      <c r="B58" s="135"/>
      <c r="C58" s="136" t="s">
        <v>7</v>
      </c>
      <c r="D58" s="6"/>
      <c r="E58" s="6"/>
    </row>
    <row r="59" spans="1:5" x14ac:dyDescent="0.2">
      <c r="A59" s="152"/>
      <c r="B59" s="135"/>
      <c r="C59" s="136"/>
      <c r="D59" s="6"/>
      <c r="E59" s="6"/>
    </row>
    <row r="60" spans="1:5" x14ac:dyDescent="0.2">
      <c r="A60" s="152"/>
      <c r="B60" s="135"/>
      <c r="C60" s="140" t="s">
        <v>3</v>
      </c>
      <c r="D60" s="6"/>
      <c r="E60" s="6"/>
    </row>
    <row r="61" spans="1:5" x14ac:dyDescent="0.2">
      <c r="A61" s="152"/>
      <c r="B61" s="135"/>
      <c r="C61" s="140" t="s">
        <v>4</v>
      </c>
      <c r="D61" s="6"/>
      <c r="E61" s="6"/>
    </row>
    <row r="63" spans="1:5" ht="18" customHeight="1" x14ac:dyDescent="0.2">
      <c r="A63" s="156">
        <v>43938</v>
      </c>
      <c r="B63" s="135" t="s">
        <v>157</v>
      </c>
      <c r="C63" s="140" t="s">
        <v>6</v>
      </c>
      <c r="D63" s="6"/>
      <c r="E63" s="6"/>
    </row>
    <row r="64" spans="1:5" x14ac:dyDescent="0.2">
      <c r="A64" s="152"/>
      <c r="B64" s="135"/>
      <c r="C64" s="140" t="s">
        <v>8</v>
      </c>
      <c r="D64" s="6"/>
      <c r="E64" s="6"/>
    </row>
    <row r="65" spans="1:5" x14ac:dyDescent="0.2">
      <c r="A65" s="152"/>
      <c r="B65" s="135"/>
      <c r="C65" s="140" t="s">
        <v>21</v>
      </c>
      <c r="D65" s="6"/>
      <c r="E65" s="6"/>
    </row>
    <row r="66" spans="1:5" x14ac:dyDescent="0.2">
      <c r="A66" s="152"/>
      <c r="B66" s="135"/>
      <c r="C66" s="140" t="s">
        <v>22</v>
      </c>
      <c r="D66" s="6"/>
      <c r="E66" s="6"/>
    </row>
    <row r="68" spans="1:5" ht="17" customHeight="1" x14ac:dyDescent="0.2">
      <c r="A68" s="156">
        <v>43944</v>
      </c>
      <c r="B68" s="135" t="s">
        <v>158</v>
      </c>
      <c r="C68" s="140" t="s">
        <v>6</v>
      </c>
      <c r="D68" s="6"/>
      <c r="E68" s="6"/>
    </row>
    <row r="69" spans="1:5" x14ac:dyDescent="0.2">
      <c r="A69" s="152"/>
      <c r="B69" s="135"/>
      <c r="C69" s="140" t="s">
        <v>8</v>
      </c>
      <c r="D69" s="6"/>
      <c r="E69" s="6"/>
    </row>
    <row r="70" spans="1:5" x14ac:dyDescent="0.2">
      <c r="A70" s="152"/>
      <c r="B70" s="135"/>
      <c r="C70" s="140" t="s">
        <v>23</v>
      </c>
      <c r="D70" s="6"/>
      <c r="E70" s="6"/>
    </row>
    <row r="72" spans="1:5" ht="17" customHeight="1" x14ac:dyDescent="0.2">
      <c r="A72" s="156">
        <v>43951</v>
      </c>
      <c r="B72" s="135" t="s">
        <v>159</v>
      </c>
      <c r="C72" s="140" t="s">
        <v>6</v>
      </c>
      <c r="D72" s="6"/>
      <c r="E72" s="6"/>
    </row>
    <row r="73" spans="1:5" x14ac:dyDescent="0.2">
      <c r="A73" s="152"/>
      <c r="B73" s="135"/>
      <c r="C73" s="140" t="s">
        <v>8</v>
      </c>
      <c r="D73" s="6"/>
      <c r="E73" s="6"/>
    </row>
    <row r="74" spans="1:5" x14ac:dyDescent="0.2">
      <c r="A74" s="152"/>
      <c r="B74" s="135"/>
      <c r="C74" s="140" t="s">
        <v>24</v>
      </c>
      <c r="D74" s="6"/>
      <c r="E74" s="6"/>
    </row>
    <row r="75" spans="1:5" x14ac:dyDescent="0.2">
      <c r="A75" s="152"/>
      <c r="B75" s="135"/>
      <c r="C75" s="140" t="s">
        <v>25</v>
      </c>
      <c r="D75" s="6"/>
      <c r="E75" s="6"/>
    </row>
    <row r="77" spans="1:5" ht="16" customHeight="1" x14ac:dyDescent="0.2">
      <c r="A77" s="152" t="s">
        <v>192</v>
      </c>
      <c r="B77" s="105" t="s">
        <v>219</v>
      </c>
      <c r="C77" s="5" t="s">
        <v>138</v>
      </c>
      <c r="D77" s="6"/>
      <c r="E77" s="6"/>
    </row>
    <row r="78" spans="1:5" x14ac:dyDescent="0.2">
      <c r="A78" s="152"/>
      <c r="B78" s="105"/>
      <c r="C78" s="5" t="s">
        <v>139</v>
      </c>
      <c r="D78" s="6"/>
      <c r="E78" s="6"/>
    </row>
    <row r="79" spans="1:5" x14ac:dyDescent="0.2">
      <c r="A79" s="152"/>
      <c r="B79" s="105"/>
      <c r="C79" s="5" t="s">
        <v>13</v>
      </c>
      <c r="D79" s="6"/>
      <c r="E79" s="6"/>
    </row>
    <row r="80" spans="1:5" x14ac:dyDescent="0.2">
      <c r="A80" s="152"/>
      <c r="B80" s="105"/>
      <c r="C80" s="5" t="s">
        <v>15</v>
      </c>
      <c r="D80" s="6"/>
      <c r="E80" s="6"/>
    </row>
    <row r="82" spans="1:6" ht="18" customHeight="1" x14ac:dyDescent="0.2">
      <c r="A82" s="156" t="s">
        <v>193</v>
      </c>
      <c r="B82" s="135" t="s">
        <v>160</v>
      </c>
      <c r="C82" s="136" t="s">
        <v>6</v>
      </c>
      <c r="D82" s="6"/>
      <c r="E82" s="6"/>
    </row>
    <row r="83" spans="1:6" ht="17" x14ac:dyDescent="0.2">
      <c r="A83" s="152"/>
      <c r="B83" s="135"/>
      <c r="C83" s="136" t="s">
        <v>1</v>
      </c>
      <c r="D83" s="6"/>
      <c r="E83" s="6"/>
    </row>
    <row r="84" spans="1:6" ht="17" x14ac:dyDescent="0.2">
      <c r="A84" s="152"/>
      <c r="B84" s="135"/>
      <c r="C84" s="136" t="s">
        <v>7</v>
      </c>
      <c r="D84" s="6"/>
      <c r="E84" s="6"/>
    </row>
    <row r="85" spans="1:6" x14ac:dyDescent="0.2">
      <c r="A85" s="152"/>
      <c r="B85" s="135"/>
      <c r="C85" s="136"/>
      <c r="D85" s="6"/>
      <c r="E85" s="6"/>
    </row>
    <row r="86" spans="1:6" x14ac:dyDescent="0.2">
      <c r="A86" s="152"/>
      <c r="B86" s="135"/>
      <c r="C86" s="140" t="s">
        <v>3</v>
      </c>
      <c r="D86" s="6"/>
      <c r="E86" s="6"/>
    </row>
    <row r="87" spans="1:6" x14ac:dyDescent="0.2">
      <c r="A87" s="152"/>
      <c r="B87" s="135"/>
      <c r="C87" s="140" t="s">
        <v>4</v>
      </c>
      <c r="D87" s="6"/>
      <c r="E87" s="6"/>
    </row>
    <row r="89" spans="1:6" ht="18" customHeight="1" x14ac:dyDescent="0.2">
      <c r="A89" s="157" t="s">
        <v>140</v>
      </c>
      <c r="B89" s="135" t="s">
        <v>163</v>
      </c>
      <c r="C89" s="144" t="s">
        <v>6</v>
      </c>
      <c r="D89" s="6"/>
      <c r="E89" s="6"/>
    </row>
    <row r="90" spans="1:6" x14ac:dyDescent="0.2">
      <c r="A90" s="153"/>
      <c r="B90" s="135"/>
      <c r="C90" s="144" t="s">
        <v>8</v>
      </c>
      <c r="D90" s="6"/>
      <c r="E90" s="6"/>
    </row>
    <row r="91" spans="1:6" ht="17" customHeight="1" x14ac:dyDescent="0.2">
      <c r="A91" s="153"/>
      <c r="B91" s="135"/>
      <c r="C91" s="147" t="s">
        <v>26</v>
      </c>
      <c r="D91" s="6"/>
      <c r="E91" s="6"/>
    </row>
    <row r="92" spans="1:6" x14ac:dyDescent="0.2">
      <c r="A92" s="153"/>
      <c r="B92" s="135"/>
      <c r="C92" s="140" t="s">
        <v>7</v>
      </c>
      <c r="D92" s="6"/>
      <c r="E92" s="6"/>
    </row>
    <row r="93" spans="1:6" s="151" customFormat="1" x14ac:dyDescent="0.2">
      <c r="A93" s="149"/>
      <c r="B93" s="150"/>
      <c r="D93" s="11"/>
      <c r="E93" s="11"/>
      <c r="F93" s="11"/>
    </row>
    <row r="94" spans="1:6" ht="17" customHeight="1" x14ac:dyDescent="0.2">
      <c r="A94" s="152" t="s">
        <v>143</v>
      </c>
      <c r="B94" s="135" t="s">
        <v>44</v>
      </c>
      <c r="C94" s="140" t="s">
        <v>6</v>
      </c>
      <c r="D94" s="6"/>
      <c r="E94" s="6"/>
    </row>
    <row r="95" spans="1:6" x14ac:dyDescent="0.2">
      <c r="A95" s="152"/>
      <c r="B95" s="135"/>
      <c r="C95" s="140" t="s">
        <v>20</v>
      </c>
      <c r="D95" s="6"/>
      <c r="E95" s="6"/>
    </row>
    <row r="96" spans="1:6" x14ac:dyDescent="0.2">
      <c r="A96" s="152"/>
      <c r="B96" s="135"/>
      <c r="C96" s="140" t="s">
        <v>42</v>
      </c>
      <c r="D96" s="6"/>
      <c r="E96" s="6"/>
    </row>
    <row r="97" spans="1:6" x14ac:dyDescent="0.2">
      <c r="A97" s="152"/>
      <c r="B97" s="135"/>
      <c r="C97" s="140" t="s">
        <v>43</v>
      </c>
      <c r="D97" s="6"/>
      <c r="E97" s="6"/>
    </row>
    <row r="98" spans="1:6" x14ac:dyDescent="0.2">
      <c r="A98" s="152" t="s">
        <v>40</v>
      </c>
      <c r="B98" s="135"/>
      <c r="C98" s="140" t="s">
        <v>45</v>
      </c>
      <c r="D98" s="6"/>
      <c r="E98" s="6"/>
    </row>
    <row r="99" spans="1:6" x14ac:dyDescent="0.2">
      <c r="A99" s="152"/>
      <c r="B99" s="135"/>
      <c r="C99" s="140" t="s">
        <v>6</v>
      </c>
      <c r="D99" s="6"/>
      <c r="E99" s="6"/>
    </row>
    <row r="100" spans="1:6" s="151" customFormat="1" x14ac:dyDescent="0.2">
      <c r="A100" s="149"/>
      <c r="B100" s="150"/>
      <c r="D100" s="11"/>
      <c r="E100" s="11"/>
      <c r="F100" s="11"/>
    </row>
    <row r="101" spans="1:6" ht="19" customHeight="1" x14ac:dyDescent="0.2">
      <c r="A101" s="157" t="s">
        <v>194</v>
      </c>
      <c r="B101" s="135" t="s">
        <v>161</v>
      </c>
      <c r="C101" s="144" t="s">
        <v>14</v>
      </c>
      <c r="D101" s="6"/>
      <c r="E101" s="6"/>
    </row>
    <row r="102" spans="1:6" x14ac:dyDescent="0.2">
      <c r="A102" s="153"/>
      <c r="B102" s="135"/>
      <c r="C102" s="140" t="s">
        <v>13</v>
      </c>
      <c r="D102" s="6"/>
      <c r="E102" s="6"/>
    </row>
    <row r="103" spans="1:6" x14ac:dyDescent="0.2">
      <c r="A103" s="153"/>
      <c r="B103" s="135"/>
      <c r="C103" s="140" t="s">
        <v>6</v>
      </c>
      <c r="D103" s="6"/>
      <c r="E103" s="6"/>
    </row>
    <row r="104" spans="1:6" x14ac:dyDescent="0.2">
      <c r="B104" s="146"/>
    </row>
    <row r="105" spans="1:6" ht="18" customHeight="1" x14ac:dyDescent="0.2">
      <c r="A105" s="153" t="s">
        <v>195</v>
      </c>
      <c r="B105" s="135" t="s">
        <v>164</v>
      </c>
      <c r="C105" s="148" t="s">
        <v>27</v>
      </c>
      <c r="D105" s="6"/>
      <c r="E105" s="6"/>
    </row>
    <row r="106" spans="1:6" x14ac:dyDescent="0.2">
      <c r="A106" s="153"/>
      <c r="B106" s="135"/>
      <c r="C106" s="140" t="s">
        <v>13</v>
      </c>
      <c r="D106" s="6"/>
      <c r="E106" s="6"/>
    </row>
    <row r="107" spans="1:6" x14ac:dyDescent="0.2">
      <c r="A107" s="153"/>
      <c r="B107" s="135"/>
      <c r="C107" s="140" t="s">
        <v>8</v>
      </c>
      <c r="D107" s="6"/>
      <c r="E107" s="6"/>
    </row>
    <row r="108" spans="1:6" x14ac:dyDescent="0.2">
      <c r="A108" s="153"/>
      <c r="B108" s="135"/>
      <c r="C108" s="140" t="s">
        <v>6</v>
      </c>
      <c r="D108" s="6"/>
      <c r="E108" s="6"/>
    </row>
    <row r="109" spans="1:6" s="151" customFormat="1" x14ac:dyDescent="0.2">
      <c r="A109" s="149"/>
      <c r="B109" s="150"/>
      <c r="D109" s="11"/>
      <c r="E109" s="11"/>
      <c r="F109" s="11"/>
    </row>
    <row r="110" spans="1:6" ht="16" customHeight="1" x14ac:dyDescent="0.2">
      <c r="A110" s="152" t="s">
        <v>196</v>
      </c>
      <c r="B110" s="105" t="s">
        <v>167</v>
      </c>
      <c r="C110" s="5" t="s">
        <v>6</v>
      </c>
      <c r="D110" s="6"/>
      <c r="E110" s="6"/>
    </row>
    <row r="111" spans="1:6" ht="16" customHeight="1" x14ac:dyDescent="0.2">
      <c r="A111" s="152"/>
      <c r="B111" s="105"/>
      <c r="C111" s="5" t="s">
        <v>207</v>
      </c>
      <c r="D111" s="6"/>
      <c r="E111" s="6"/>
    </row>
    <row r="112" spans="1:6" ht="16" customHeight="1" x14ac:dyDescent="0.2">
      <c r="A112" s="152"/>
      <c r="B112" s="105"/>
      <c r="C112" s="5" t="s">
        <v>141</v>
      </c>
      <c r="D112" s="6"/>
      <c r="E112" s="6"/>
    </row>
    <row r="113" spans="1:6" x14ac:dyDescent="0.2">
      <c r="A113" s="152"/>
      <c r="B113" s="105"/>
      <c r="C113" s="5" t="s">
        <v>1</v>
      </c>
      <c r="D113" s="6"/>
      <c r="E113" s="6"/>
    </row>
    <row r="114" spans="1:6" x14ac:dyDescent="0.2">
      <c r="A114" s="152"/>
      <c r="B114" s="105"/>
      <c r="C114" s="5" t="s">
        <v>7</v>
      </c>
      <c r="D114" s="6"/>
      <c r="E114" s="6"/>
    </row>
    <row r="115" spans="1:6" x14ac:dyDescent="0.2">
      <c r="A115" s="152"/>
      <c r="B115" s="105"/>
      <c r="C115" s="5"/>
      <c r="D115" s="6"/>
      <c r="E115" s="6"/>
    </row>
    <row r="116" spans="1:6" x14ac:dyDescent="0.2">
      <c r="A116" s="152"/>
      <c r="B116" s="105"/>
      <c r="C116" s="5" t="s">
        <v>3</v>
      </c>
      <c r="D116" s="6"/>
      <c r="E116" s="6"/>
    </row>
    <row r="117" spans="1:6" x14ac:dyDescent="0.2">
      <c r="A117" s="152"/>
      <c r="B117" s="105"/>
      <c r="C117" s="5" t="s">
        <v>4</v>
      </c>
      <c r="D117" s="6"/>
      <c r="E117" s="6"/>
    </row>
    <row r="118" spans="1:6" s="151" customFormat="1" x14ac:dyDescent="0.2">
      <c r="A118" s="149"/>
      <c r="B118" s="155"/>
      <c r="C118" s="12"/>
      <c r="D118" s="11"/>
      <c r="E118" s="11"/>
      <c r="F118" s="11"/>
    </row>
    <row r="119" spans="1:6" ht="16" customHeight="1" x14ac:dyDescent="0.2">
      <c r="A119" s="153" t="s">
        <v>197</v>
      </c>
      <c r="B119" s="135" t="s">
        <v>165</v>
      </c>
      <c r="C119" s="140" t="s">
        <v>6</v>
      </c>
      <c r="D119" s="6"/>
      <c r="E119" s="6"/>
    </row>
    <row r="120" spans="1:6" x14ac:dyDescent="0.2">
      <c r="A120" s="153"/>
      <c r="B120" s="135"/>
      <c r="C120" s="140" t="s">
        <v>1</v>
      </c>
      <c r="D120" s="6"/>
      <c r="E120" s="6"/>
    </row>
    <row r="121" spans="1:6" x14ac:dyDescent="0.2">
      <c r="A121" s="153"/>
      <c r="B121" s="135"/>
      <c r="C121" s="140" t="s">
        <v>7</v>
      </c>
      <c r="D121" s="6"/>
      <c r="E121" s="6"/>
    </row>
    <row r="122" spans="1:6" x14ac:dyDescent="0.2">
      <c r="A122" s="145"/>
      <c r="B122" s="135"/>
      <c r="C122" s="140"/>
      <c r="D122" s="6"/>
      <c r="E122" s="6"/>
    </row>
    <row r="123" spans="1:6" x14ac:dyDescent="0.2">
      <c r="A123" s="145"/>
      <c r="B123" s="135"/>
      <c r="C123" s="140" t="s">
        <v>3</v>
      </c>
      <c r="D123" s="6"/>
      <c r="E123" s="6"/>
    </row>
    <row r="124" spans="1:6" x14ac:dyDescent="0.2">
      <c r="A124" s="145"/>
      <c r="B124" s="135"/>
      <c r="C124" s="140" t="s">
        <v>4</v>
      </c>
      <c r="D124" s="6"/>
      <c r="E124" s="6"/>
    </row>
    <row r="125" spans="1:6" s="151" customFormat="1" x14ac:dyDescent="0.2">
      <c r="A125" s="149"/>
      <c r="B125" s="150"/>
      <c r="D125" s="11"/>
      <c r="E125" s="11"/>
      <c r="F125" s="11"/>
    </row>
    <row r="126" spans="1:6" ht="18" customHeight="1" x14ac:dyDescent="0.2">
      <c r="A126" s="152" t="s">
        <v>198</v>
      </c>
      <c r="B126" s="105" t="s">
        <v>166</v>
      </c>
      <c r="C126" s="5" t="s">
        <v>137</v>
      </c>
      <c r="D126" s="6"/>
      <c r="E126" s="6"/>
    </row>
    <row r="127" spans="1:6" x14ac:dyDescent="0.2">
      <c r="A127" s="152"/>
      <c r="B127" s="105"/>
      <c r="C127" s="5" t="s">
        <v>13</v>
      </c>
      <c r="D127" s="6"/>
      <c r="E127" s="6"/>
    </row>
    <row r="128" spans="1:6" x14ac:dyDescent="0.2">
      <c r="A128" s="152"/>
      <c r="B128" s="105"/>
      <c r="C128" s="5" t="s">
        <v>6</v>
      </c>
      <c r="D128" s="6"/>
      <c r="E128" s="6"/>
    </row>
    <row r="129" spans="1:6" x14ac:dyDescent="0.2">
      <c r="A129" s="152"/>
      <c r="B129" s="105"/>
      <c r="C129" s="5" t="s">
        <v>38</v>
      </c>
      <c r="D129" s="6"/>
      <c r="E129" s="6"/>
    </row>
    <row r="130" spans="1:6" s="151" customFormat="1" x14ac:dyDescent="0.2">
      <c r="A130" s="149"/>
      <c r="B130" s="150"/>
      <c r="D130" s="11"/>
      <c r="E130" s="11"/>
      <c r="F130" s="11"/>
    </row>
    <row r="131" spans="1:6" ht="20" customHeight="1" x14ac:dyDescent="0.2">
      <c r="A131" s="152" t="s">
        <v>199</v>
      </c>
      <c r="B131" s="105" t="s">
        <v>169</v>
      </c>
      <c r="C131" s="5" t="s">
        <v>4</v>
      </c>
      <c r="D131" s="6"/>
      <c r="E131" s="6"/>
    </row>
    <row r="132" spans="1:6" x14ac:dyDescent="0.2">
      <c r="A132" s="152"/>
      <c r="B132" s="105"/>
      <c r="C132" s="5" t="s">
        <v>15</v>
      </c>
      <c r="D132" s="6"/>
      <c r="E132" s="6"/>
    </row>
    <row r="133" spans="1:6" x14ac:dyDescent="0.2">
      <c r="A133" s="149"/>
      <c r="B133" s="101"/>
      <c r="C133"/>
    </row>
    <row r="134" spans="1:6" ht="20" customHeight="1" x14ac:dyDescent="0.2">
      <c r="A134" s="152" t="s">
        <v>200</v>
      </c>
      <c r="B134" s="105" t="s">
        <v>170</v>
      </c>
      <c r="C134" s="5" t="s">
        <v>144</v>
      </c>
      <c r="D134" s="6"/>
      <c r="E134" s="6"/>
    </row>
    <row r="135" spans="1:6" x14ac:dyDescent="0.2">
      <c r="A135" s="152"/>
      <c r="B135" s="105"/>
      <c r="C135" s="5" t="s">
        <v>145</v>
      </c>
      <c r="D135" s="6"/>
      <c r="E135" s="6"/>
    </row>
    <row r="136" spans="1:6" ht="15" customHeight="1" x14ac:dyDescent="0.2">
      <c r="A136" s="152"/>
      <c r="B136" s="105"/>
      <c r="C136" s="5" t="s">
        <v>6</v>
      </c>
      <c r="D136" s="6"/>
      <c r="E136" s="6"/>
    </row>
    <row r="137" spans="1:6" x14ac:dyDescent="0.2">
      <c r="A137" s="149"/>
      <c r="B137" s="101"/>
      <c r="C137"/>
    </row>
    <row r="138" spans="1:6" ht="19" customHeight="1" x14ac:dyDescent="0.2">
      <c r="A138" s="152" t="s">
        <v>201</v>
      </c>
      <c r="B138" s="105" t="s">
        <v>171</v>
      </c>
      <c r="C138" s="5" t="s">
        <v>144</v>
      </c>
      <c r="D138" s="6"/>
      <c r="E138" s="6"/>
    </row>
    <row r="139" spans="1:6" x14ac:dyDescent="0.2">
      <c r="A139" s="152"/>
      <c r="B139" s="105"/>
      <c r="C139" s="5" t="s">
        <v>146</v>
      </c>
      <c r="D139" s="6"/>
      <c r="E139" s="6"/>
    </row>
    <row r="140" spans="1:6" x14ac:dyDescent="0.2">
      <c r="A140" s="152"/>
      <c r="B140" s="105"/>
      <c r="C140" s="5" t="s">
        <v>13</v>
      </c>
      <c r="D140" s="6"/>
      <c r="E140" s="6"/>
    </row>
    <row r="141" spans="1:6" x14ac:dyDescent="0.2">
      <c r="A141" s="152"/>
      <c r="B141" s="105"/>
      <c r="C141" s="5" t="s">
        <v>16</v>
      </c>
      <c r="D141" s="6"/>
      <c r="E141" s="6"/>
    </row>
    <row r="142" spans="1:6" x14ac:dyDescent="0.2">
      <c r="A142" s="152"/>
      <c r="B142" s="105"/>
      <c r="C142" s="5" t="s">
        <v>6</v>
      </c>
      <c r="D142" s="6"/>
      <c r="E142" s="6"/>
    </row>
    <row r="143" spans="1:6" s="151" customFormat="1" x14ac:dyDescent="0.2">
      <c r="A143" s="149"/>
      <c r="B143" s="150"/>
      <c r="D143" s="11"/>
      <c r="E143" s="11"/>
      <c r="F143" s="11"/>
    </row>
    <row r="144" spans="1:6" ht="15" customHeight="1" x14ac:dyDescent="0.2">
      <c r="A144" s="153" t="s">
        <v>41</v>
      </c>
      <c r="B144" s="135" t="s">
        <v>176</v>
      </c>
      <c r="C144" s="140" t="s">
        <v>6</v>
      </c>
      <c r="D144" s="6"/>
      <c r="E144" s="6"/>
    </row>
    <row r="145" spans="1:5" x14ac:dyDescent="0.2">
      <c r="A145" s="153"/>
      <c r="B145" s="135"/>
      <c r="C145" s="140" t="s">
        <v>20</v>
      </c>
      <c r="D145" s="6"/>
      <c r="E145" s="6"/>
    </row>
    <row r="146" spans="1:5" x14ac:dyDescent="0.2">
      <c r="A146" s="153"/>
      <c r="B146" s="135"/>
      <c r="C146" s="140" t="s">
        <v>30</v>
      </c>
      <c r="D146" s="6"/>
      <c r="E146" s="6"/>
    </row>
    <row r="148" spans="1:5" ht="18" customHeight="1" x14ac:dyDescent="0.2">
      <c r="A148" s="152" t="s">
        <v>202</v>
      </c>
      <c r="B148" s="135" t="s">
        <v>217</v>
      </c>
      <c r="C148" s="140" t="s">
        <v>35</v>
      </c>
      <c r="D148" s="6"/>
      <c r="E148" s="6"/>
    </row>
    <row r="149" spans="1:5" x14ac:dyDescent="0.2">
      <c r="A149" s="152"/>
      <c r="B149" s="135"/>
      <c r="C149" s="140" t="s">
        <v>36</v>
      </c>
      <c r="D149" s="6"/>
      <c r="E149" s="6"/>
    </row>
    <row r="150" spans="1:5" x14ac:dyDescent="0.2">
      <c r="A150" s="152"/>
      <c r="B150" s="135"/>
      <c r="C150" s="140" t="s">
        <v>6</v>
      </c>
      <c r="D150" s="6"/>
      <c r="E150" s="6"/>
    </row>
    <row r="151" spans="1:5" x14ac:dyDescent="0.2">
      <c r="B151" s="154"/>
    </row>
    <row r="152" spans="1:5" ht="19" customHeight="1" x14ac:dyDescent="0.2">
      <c r="A152" s="153" t="s">
        <v>203</v>
      </c>
      <c r="B152" s="135" t="s">
        <v>173</v>
      </c>
      <c r="C152" s="140" t="s">
        <v>14</v>
      </c>
      <c r="D152" s="6"/>
      <c r="E152" s="6"/>
    </row>
    <row r="153" spans="1:5" x14ac:dyDescent="0.2">
      <c r="A153" s="153"/>
      <c r="B153" s="135"/>
      <c r="C153" s="140" t="s">
        <v>29</v>
      </c>
      <c r="D153" s="6"/>
      <c r="E153" s="6"/>
    </row>
    <row r="154" spans="1:5" x14ac:dyDescent="0.2">
      <c r="A154" s="153"/>
      <c r="B154" s="135"/>
      <c r="C154" s="140" t="s">
        <v>13</v>
      </c>
      <c r="D154" s="6"/>
      <c r="E154" s="6"/>
    </row>
    <row r="155" spans="1:5" x14ac:dyDescent="0.2">
      <c r="A155" s="153"/>
      <c r="B155" s="135"/>
      <c r="C155" s="140" t="s">
        <v>6</v>
      </c>
      <c r="D155" s="6"/>
      <c r="E155" s="6"/>
    </row>
    <row r="157" spans="1:5" ht="18" customHeight="1" x14ac:dyDescent="0.2">
      <c r="A157" s="156">
        <v>44082</v>
      </c>
      <c r="B157" s="135" t="s">
        <v>174</v>
      </c>
      <c r="C157" s="140" t="s">
        <v>138</v>
      </c>
      <c r="D157" s="6"/>
      <c r="E157" s="6"/>
    </row>
    <row r="158" spans="1:5" x14ac:dyDescent="0.2">
      <c r="A158" s="152"/>
      <c r="B158" s="135"/>
      <c r="C158" s="140" t="s">
        <v>29</v>
      </c>
      <c r="D158" s="6"/>
      <c r="E158" s="6"/>
    </row>
    <row r="159" spans="1:5" x14ac:dyDescent="0.2">
      <c r="A159" s="152"/>
      <c r="B159" s="135"/>
      <c r="C159" s="140" t="s">
        <v>13</v>
      </c>
      <c r="D159" s="6"/>
      <c r="E159" s="6"/>
    </row>
    <row r="160" spans="1:5" x14ac:dyDescent="0.2">
      <c r="A160" s="152"/>
      <c r="B160" s="135"/>
      <c r="C160" s="140" t="s">
        <v>175</v>
      </c>
      <c r="D160" s="6"/>
      <c r="E160" s="6"/>
    </row>
    <row r="161" spans="1:5" x14ac:dyDescent="0.2">
      <c r="A161" s="152"/>
      <c r="B161" s="135"/>
      <c r="C161" s="140" t="s">
        <v>15</v>
      </c>
      <c r="D161" s="6"/>
      <c r="E161" s="6"/>
    </row>
    <row r="162" spans="1:5" x14ac:dyDescent="0.2">
      <c r="B162" s="154"/>
    </row>
    <row r="163" spans="1:5" ht="18" customHeight="1" x14ac:dyDescent="0.2">
      <c r="A163" s="156">
        <v>44091</v>
      </c>
      <c r="B163" s="135" t="s">
        <v>177</v>
      </c>
      <c r="C163" s="140" t="s">
        <v>31</v>
      </c>
      <c r="D163" s="6"/>
      <c r="E163" s="6"/>
    </row>
    <row r="164" spans="1:5" x14ac:dyDescent="0.2">
      <c r="A164" s="152"/>
      <c r="B164" s="135"/>
      <c r="C164" s="140" t="s">
        <v>6</v>
      </c>
      <c r="D164" s="6"/>
      <c r="E164" s="6"/>
    </row>
    <row r="165" spans="1:5" x14ac:dyDescent="0.2">
      <c r="A165" s="152"/>
      <c r="B165" s="135"/>
      <c r="C165" s="140" t="s">
        <v>32</v>
      </c>
      <c r="D165" s="6"/>
      <c r="E165" s="6"/>
    </row>
    <row r="166" spans="1:5" x14ac:dyDescent="0.2">
      <c r="A166" s="152"/>
      <c r="B166" s="135"/>
      <c r="C166" s="140" t="s">
        <v>33</v>
      </c>
      <c r="D166" s="6"/>
      <c r="E166" s="6"/>
    </row>
    <row r="167" spans="1:5" x14ac:dyDescent="0.2">
      <c r="B167" s="154"/>
    </row>
    <row r="168" spans="1:5" ht="17" customHeight="1" x14ac:dyDescent="0.2">
      <c r="A168" s="156">
        <v>44102</v>
      </c>
      <c r="B168" s="135" t="s">
        <v>179</v>
      </c>
      <c r="C168" s="140" t="s">
        <v>39</v>
      </c>
      <c r="D168" s="6"/>
      <c r="E168" s="6"/>
    </row>
    <row r="169" spans="1:5" x14ac:dyDescent="0.2">
      <c r="A169" s="152"/>
      <c r="B169" s="135"/>
      <c r="C169" s="140" t="s">
        <v>38</v>
      </c>
      <c r="D169" s="6"/>
      <c r="E169" s="6"/>
    </row>
    <row r="170" spans="1:5" x14ac:dyDescent="0.2">
      <c r="A170" s="152"/>
      <c r="B170" s="135"/>
      <c r="C170" s="140" t="s">
        <v>6</v>
      </c>
      <c r="D170" s="6"/>
      <c r="E170" s="6"/>
    </row>
    <row r="171" spans="1:5" x14ac:dyDescent="0.2">
      <c r="B171" s="154"/>
    </row>
    <row r="172" spans="1:5" ht="18" customHeight="1" x14ac:dyDescent="0.2">
      <c r="A172" s="152" t="s">
        <v>204</v>
      </c>
      <c r="B172" s="135" t="s">
        <v>178</v>
      </c>
      <c r="C172" s="140" t="s">
        <v>35</v>
      </c>
      <c r="D172" s="6"/>
      <c r="E172" s="6"/>
    </row>
    <row r="173" spans="1:5" x14ac:dyDescent="0.2">
      <c r="A173" s="152"/>
      <c r="B173" s="135"/>
      <c r="C173" s="140" t="s">
        <v>34</v>
      </c>
      <c r="D173" s="6"/>
      <c r="E173" s="6"/>
    </row>
    <row r="174" spans="1:5" x14ac:dyDescent="0.2">
      <c r="A174" s="152"/>
      <c r="B174" s="135"/>
      <c r="C174" s="140" t="s">
        <v>6</v>
      </c>
      <c r="D174" s="6"/>
      <c r="E174" s="6"/>
    </row>
    <row r="175" spans="1:5" x14ac:dyDescent="0.2">
      <c r="B175" s="154"/>
    </row>
    <row r="176" spans="1:5" ht="16" customHeight="1" x14ac:dyDescent="0.2">
      <c r="A176" s="156" t="s">
        <v>205</v>
      </c>
      <c r="B176" s="135" t="s">
        <v>206</v>
      </c>
      <c r="C176" s="136" t="s">
        <v>6</v>
      </c>
      <c r="D176" s="6"/>
      <c r="E176" s="6"/>
    </row>
    <row r="177" spans="1:6" ht="17" x14ac:dyDescent="0.2">
      <c r="A177" s="152"/>
      <c r="B177" s="135"/>
      <c r="C177" s="136" t="s">
        <v>1</v>
      </c>
      <c r="D177" s="6"/>
      <c r="E177" s="6"/>
    </row>
    <row r="178" spans="1:6" ht="17" x14ac:dyDescent="0.2">
      <c r="A178" s="152"/>
      <c r="B178" s="135"/>
      <c r="C178" s="136" t="s">
        <v>7</v>
      </c>
      <c r="D178" s="6"/>
      <c r="E178" s="6"/>
    </row>
    <row r="179" spans="1:6" x14ac:dyDescent="0.2">
      <c r="A179" s="152"/>
      <c r="B179" s="135"/>
      <c r="C179" s="136"/>
      <c r="D179" s="6"/>
      <c r="E179" s="6"/>
    </row>
    <row r="180" spans="1:6" x14ac:dyDescent="0.2">
      <c r="A180" s="152"/>
      <c r="B180" s="135"/>
      <c r="C180" s="140" t="s">
        <v>3</v>
      </c>
      <c r="D180" s="6"/>
      <c r="E180" s="6"/>
    </row>
    <row r="181" spans="1:6" x14ac:dyDescent="0.2">
      <c r="A181" s="152"/>
      <c r="B181" s="135"/>
      <c r="C181" s="140" t="s">
        <v>4</v>
      </c>
      <c r="D181" s="6"/>
      <c r="E181" s="6"/>
    </row>
    <row r="182" spans="1:6" x14ac:dyDescent="0.2">
      <c r="B182" s="154"/>
    </row>
    <row r="183" spans="1:6" ht="16" customHeight="1" x14ac:dyDescent="0.2">
      <c r="A183" s="156">
        <v>44142</v>
      </c>
      <c r="B183" s="105" t="s">
        <v>208</v>
      </c>
      <c r="C183" s="5" t="s">
        <v>100</v>
      </c>
      <c r="D183" s="6"/>
      <c r="E183" s="6"/>
    </row>
    <row r="184" spans="1:6" ht="16" customHeight="1" x14ac:dyDescent="0.2">
      <c r="A184" s="156"/>
      <c r="B184" s="105"/>
      <c r="C184" s="5" t="s">
        <v>141</v>
      </c>
      <c r="D184" s="6"/>
      <c r="E184" s="6"/>
    </row>
    <row r="185" spans="1:6" ht="16" customHeight="1" x14ac:dyDescent="0.2">
      <c r="A185" s="156"/>
      <c r="B185" s="105"/>
      <c r="C185" s="5" t="s">
        <v>207</v>
      </c>
      <c r="D185" s="6"/>
      <c r="E185" s="6"/>
    </row>
    <row r="186" spans="1:6" x14ac:dyDescent="0.2">
      <c r="A186" s="152"/>
      <c r="B186" s="105"/>
      <c r="C186" s="5" t="s">
        <v>1</v>
      </c>
      <c r="D186" s="6"/>
      <c r="E186" s="6"/>
    </row>
    <row r="187" spans="1:6" x14ac:dyDescent="0.2">
      <c r="A187" s="152"/>
      <c r="B187" s="105"/>
      <c r="C187" s="5" t="s">
        <v>7</v>
      </c>
      <c r="D187" s="6"/>
      <c r="E187" s="6"/>
    </row>
    <row r="188" spans="1:6" x14ac:dyDescent="0.2">
      <c r="A188" s="152"/>
      <c r="B188" s="105"/>
      <c r="C188" s="5"/>
      <c r="D188" s="6"/>
      <c r="E188" s="6"/>
    </row>
    <row r="189" spans="1:6" x14ac:dyDescent="0.2">
      <c r="A189" s="152"/>
      <c r="B189" s="105"/>
      <c r="C189" s="5" t="s">
        <v>3</v>
      </c>
      <c r="D189" s="6"/>
      <c r="E189" s="6"/>
    </row>
    <row r="190" spans="1:6" x14ac:dyDescent="0.2">
      <c r="A190" s="152"/>
      <c r="B190" s="105"/>
      <c r="C190" s="5" t="s">
        <v>4</v>
      </c>
      <c r="D190" s="6"/>
      <c r="E190" s="6"/>
    </row>
    <row r="191" spans="1:6" s="151" customFormat="1" x14ac:dyDescent="0.2">
      <c r="A191" s="149"/>
      <c r="B191" s="155"/>
      <c r="C191" s="12"/>
      <c r="D191" s="11"/>
      <c r="E191" s="11"/>
      <c r="F191" s="11"/>
    </row>
    <row r="192" spans="1:6" customFormat="1" ht="17" customHeight="1" x14ac:dyDescent="0.2">
      <c r="A192" s="158">
        <v>44154</v>
      </c>
      <c r="B192" s="105" t="s">
        <v>209</v>
      </c>
      <c r="C192" s="5" t="s">
        <v>133</v>
      </c>
      <c r="D192" s="6"/>
      <c r="E192" s="6"/>
      <c r="F192" s="1"/>
    </row>
    <row r="193" spans="1:6" customFormat="1" x14ac:dyDescent="0.2">
      <c r="A193" s="159"/>
      <c r="B193" s="105"/>
      <c r="C193" s="5" t="s">
        <v>6</v>
      </c>
      <c r="D193" s="6"/>
      <c r="E193" s="6"/>
      <c r="F193" s="1"/>
    </row>
    <row r="194" spans="1:6" s="151" customFormat="1" x14ac:dyDescent="0.2">
      <c r="A194" s="149"/>
      <c r="B194" s="155"/>
      <c r="C194" s="12"/>
      <c r="D194" s="11"/>
      <c r="E194" s="11"/>
      <c r="F194" s="11"/>
    </row>
    <row r="195" spans="1:6" s="151" customFormat="1" x14ac:dyDescent="0.2">
      <c r="A195" s="156">
        <v>44163</v>
      </c>
      <c r="B195" s="105" t="s">
        <v>210</v>
      </c>
      <c r="C195" s="5" t="s">
        <v>134</v>
      </c>
      <c r="D195" s="6"/>
      <c r="E195" s="6"/>
      <c r="F195" s="11"/>
    </row>
    <row r="196" spans="1:6" s="151" customFormat="1" x14ac:dyDescent="0.2">
      <c r="A196" s="152"/>
      <c r="B196" s="105"/>
      <c r="C196" s="5" t="s">
        <v>6</v>
      </c>
      <c r="D196" s="6"/>
      <c r="E196" s="6"/>
      <c r="F196" s="11"/>
    </row>
    <row r="197" spans="1:6" s="151" customFormat="1" x14ac:dyDescent="0.2">
      <c r="A197" s="149"/>
      <c r="B197" s="155"/>
      <c r="C197" s="12"/>
      <c r="D197" s="11"/>
      <c r="E197" s="11"/>
      <c r="F197" s="11"/>
    </row>
    <row r="198" spans="1:6" s="151" customFormat="1" ht="21" customHeight="1" x14ac:dyDescent="0.2">
      <c r="A198" s="152" t="s">
        <v>212</v>
      </c>
      <c r="B198" s="105" t="s">
        <v>213</v>
      </c>
      <c r="C198" s="5" t="s">
        <v>100</v>
      </c>
      <c r="D198" s="6"/>
      <c r="E198" s="6"/>
      <c r="F198" s="11"/>
    </row>
    <row r="199" spans="1:6" s="151" customFormat="1" x14ac:dyDescent="0.2">
      <c r="A199" s="152"/>
      <c r="B199" s="105"/>
      <c r="C199" s="5" t="s">
        <v>1</v>
      </c>
      <c r="D199" s="6"/>
      <c r="E199" s="6"/>
      <c r="F199" s="11"/>
    </row>
    <row r="200" spans="1:6" s="151" customFormat="1" x14ac:dyDescent="0.2">
      <c r="A200" s="152"/>
      <c r="B200" s="105"/>
      <c r="C200" s="5"/>
      <c r="D200" s="6"/>
      <c r="E200" s="6"/>
      <c r="F200" s="11"/>
    </row>
    <row r="201" spans="1:6" s="151" customFormat="1" x14ac:dyDescent="0.2">
      <c r="A201" s="152"/>
      <c r="B201" s="105"/>
      <c r="C201" s="5" t="s">
        <v>3</v>
      </c>
      <c r="D201" s="6"/>
      <c r="E201" s="6"/>
      <c r="F201" s="11"/>
    </row>
    <row r="202" spans="1:6" s="151" customFormat="1" x14ac:dyDescent="0.2">
      <c r="A202" s="152"/>
      <c r="B202" s="105"/>
      <c r="C202" s="5" t="s">
        <v>4</v>
      </c>
      <c r="D202" s="6"/>
      <c r="E202" s="6"/>
      <c r="F202" s="11"/>
    </row>
    <row r="203" spans="1:6" s="151" customFormat="1" x14ac:dyDescent="0.2">
      <c r="A203" s="149"/>
      <c r="B203" s="155"/>
      <c r="C203" s="12"/>
      <c r="D203" s="11"/>
      <c r="E203" s="11"/>
      <c r="F203" s="11"/>
    </row>
    <row r="204" spans="1:6" ht="19" customHeight="1" x14ac:dyDescent="0.2">
      <c r="A204" s="153" t="s">
        <v>211</v>
      </c>
      <c r="B204" s="135" t="s">
        <v>180</v>
      </c>
      <c r="C204" s="140" t="s">
        <v>37</v>
      </c>
      <c r="D204" s="6"/>
      <c r="E204" s="6"/>
    </row>
    <row r="205" spans="1:6" x14ac:dyDescent="0.2">
      <c r="A205" s="153"/>
      <c r="B205" s="135"/>
      <c r="C205" s="140" t="s">
        <v>6</v>
      </c>
      <c r="D205" s="6"/>
      <c r="E205" s="6"/>
    </row>
    <row r="206" spans="1:6" x14ac:dyDescent="0.2">
      <c r="A206" s="153"/>
      <c r="B206" s="135"/>
      <c r="C206" s="140" t="s">
        <v>38</v>
      </c>
      <c r="D206" s="6"/>
      <c r="E206" s="6"/>
    </row>
  </sheetData>
  <mergeCells count="39">
    <mergeCell ref="B50:B51"/>
    <mergeCell ref="B53:B54"/>
    <mergeCell ref="B176:B181"/>
    <mergeCell ref="B183:B190"/>
    <mergeCell ref="B192:B193"/>
    <mergeCell ref="B28:B31"/>
    <mergeCell ref="B6:B11"/>
    <mergeCell ref="B33:B35"/>
    <mergeCell ref="B37:B39"/>
    <mergeCell ref="B41:B48"/>
    <mergeCell ref="B18:B21"/>
    <mergeCell ref="B63:B66"/>
    <mergeCell ref="B68:B70"/>
    <mergeCell ref="B72:B75"/>
    <mergeCell ref="B82:B87"/>
    <mergeCell ref="B101:B103"/>
    <mergeCell ref="B119:B124"/>
    <mergeCell ref="B126:B129"/>
    <mergeCell ref="B13:B16"/>
    <mergeCell ref="B131:B132"/>
    <mergeCell ref="B110:B117"/>
    <mergeCell ref="B152:B155"/>
    <mergeCell ref="B56:B61"/>
    <mergeCell ref="B89:B92"/>
    <mergeCell ref="B105:B108"/>
    <mergeCell ref="B23:B26"/>
    <mergeCell ref="B134:B136"/>
    <mergeCell ref="B77:B80"/>
    <mergeCell ref="B138:B142"/>
    <mergeCell ref="B148:B150"/>
    <mergeCell ref="B157:B161"/>
    <mergeCell ref="B144:B146"/>
    <mergeCell ref="B163:B166"/>
    <mergeCell ref="B172:B174"/>
    <mergeCell ref="B204:B206"/>
    <mergeCell ref="B168:B170"/>
    <mergeCell ref="B94:B99"/>
    <mergeCell ref="B195:B196"/>
    <mergeCell ref="B198:B2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925B-AAC7-0742-A35C-228733609911}">
  <dimension ref="A1:T321"/>
  <sheetViews>
    <sheetView topLeftCell="A266" zoomScale="111" workbookViewId="0">
      <selection activeCell="C193" sqref="C193"/>
    </sheetView>
  </sheetViews>
  <sheetFormatPr baseColWidth="10" defaultRowHeight="16" x14ac:dyDescent="0.2"/>
  <cols>
    <col min="1" max="1" width="11.6640625" customWidth="1"/>
    <col min="2" max="2" width="15.5" style="1" customWidth="1"/>
    <col min="3" max="3" width="16" customWidth="1"/>
    <col min="4" max="4" width="4.33203125" customWidth="1"/>
    <col min="5" max="5" width="8.5" style="4" customWidth="1"/>
    <col min="6" max="6" width="16.83203125" style="1" customWidth="1"/>
    <col min="7" max="7" width="16" style="1" customWidth="1"/>
    <col min="8" max="8" width="3.83203125" customWidth="1"/>
    <col min="9" max="9" width="7.33203125" customWidth="1"/>
    <col min="10" max="10" width="16.5" style="1" customWidth="1"/>
    <col min="11" max="11" width="16.6640625" style="1" customWidth="1"/>
    <col min="12" max="12" width="4.1640625" customWidth="1"/>
    <col min="13" max="13" width="7.6640625" customWidth="1"/>
    <col min="14" max="14" width="16.5" style="1" customWidth="1"/>
    <col min="15" max="15" width="15.83203125" customWidth="1"/>
    <col min="16" max="16" width="4.5" customWidth="1"/>
    <col min="17" max="17" width="8.1640625" customWidth="1"/>
    <col min="18" max="18" width="17.6640625" style="1" customWidth="1"/>
    <col min="19" max="19" width="13.5" style="1" customWidth="1"/>
  </cols>
  <sheetData>
    <row r="1" spans="1:3" ht="19" x14ac:dyDescent="0.25">
      <c r="A1" s="161" t="s">
        <v>77</v>
      </c>
      <c r="B1" s="161"/>
      <c r="C1" s="161"/>
    </row>
    <row r="3" spans="1:3" x14ac:dyDescent="0.2">
      <c r="A3" s="113" t="s">
        <v>50</v>
      </c>
      <c r="B3" s="113"/>
      <c r="C3" s="113"/>
    </row>
    <row r="4" spans="1:3" x14ac:dyDescent="0.2">
      <c r="A4" s="113" t="s">
        <v>10</v>
      </c>
      <c r="B4" s="113"/>
      <c r="C4" s="18" t="s">
        <v>11</v>
      </c>
    </row>
    <row r="5" spans="1:3" x14ac:dyDescent="0.2">
      <c r="A5" s="42" t="s">
        <v>75</v>
      </c>
      <c r="B5" s="43">
        <v>789975000</v>
      </c>
      <c r="C5" s="43"/>
    </row>
    <row r="6" spans="1:3" x14ac:dyDescent="0.2">
      <c r="A6" s="60" t="str">
        <f>'JURNAL '!A13</f>
        <v>25 Januari</v>
      </c>
      <c r="B6" s="160"/>
      <c r="C6" s="160">
        <f>'JURNAL '!E15</f>
        <v>0</v>
      </c>
    </row>
    <row r="7" spans="1:3" x14ac:dyDescent="0.2">
      <c r="A7" s="60" t="str">
        <f>'JURNAL '!A18</f>
        <v>10 Februari</v>
      </c>
      <c r="B7" s="160"/>
      <c r="C7" s="160">
        <f>'JURNAL '!E20</f>
        <v>0</v>
      </c>
    </row>
    <row r="8" spans="1:3" x14ac:dyDescent="0.2">
      <c r="A8" s="60" t="str">
        <f>'JURNAL '!A23</f>
        <v>16 Februari</v>
      </c>
      <c r="B8" s="160"/>
      <c r="C8" s="160">
        <f>'JURNAL '!E26</f>
        <v>0</v>
      </c>
    </row>
    <row r="9" spans="1:3" x14ac:dyDescent="0.2">
      <c r="A9" s="60" t="str">
        <f>'JURNAL '!A28</f>
        <v>21 Februari</v>
      </c>
      <c r="B9" s="160">
        <f>'JURNAL '!D28</f>
        <v>0</v>
      </c>
      <c r="C9" s="160"/>
    </row>
    <row r="10" spans="1:3" x14ac:dyDescent="0.2">
      <c r="A10" s="60" t="str">
        <f>'JURNAL '!A41</f>
        <v>23 Maret</v>
      </c>
      <c r="B10" s="160">
        <f>'JURNAL '!D41</f>
        <v>0</v>
      </c>
      <c r="C10" s="160"/>
    </row>
    <row r="11" spans="1:3" x14ac:dyDescent="0.2">
      <c r="A11" s="44" t="str">
        <f>'JURNAL '!A50</f>
        <v>25 Maret</v>
      </c>
      <c r="B11" s="45"/>
      <c r="C11" s="45">
        <f>'JURNAL '!E51</f>
        <v>0</v>
      </c>
    </row>
    <row r="12" spans="1:3" x14ac:dyDescent="0.2">
      <c r="A12" s="44" t="str">
        <f>'JURNAL '!A53</f>
        <v xml:space="preserve">31 Maret </v>
      </c>
      <c r="B12" s="45"/>
      <c r="C12" s="45">
        <f>'JURNAL '!E54</f>
        <v>0</v>
      </c>
    </row>
    <row r="13" spans="1:3" x14ac:dyDescent="0.2">
      <c r="A13" s="44">
        <f>'JURNAL '!A56</f>
        <v>43926</v>
      </c>
      <c r="B13" s="45">
        <f>'JURNAL '!D56</f>
        <v>0</v>
      </c>
      <c r="C13" s="45"/>
    </row>
    <row r="14" spans="1:3" x14ac:dyDescent="0.2">
      <c r="A14" s="44">
        <f>'JURNAL '!A63</f>
        <v>43938</v>
      </c>
      <c r="B14" s="45">
        <f>'JURNAL '!D63</f>
        <v>0</v>
      </c>
      <c r="C14" s="45"/>
    </row>
    <row r="15" spans="1:3" x14ac:dyDescent="0.2">
      <c r="A15" s="44">
        <f>'JURNAL '!A68</f>
        <v>43944</v>
      </c>
      <c r="B15" s="45">
        <f>'JURNAL '!D68</f>
        <v>0</v>
      </c>
      <c r="C15" s="45"/>
    </row>
    <row r="16" spans="1:3" x14ac:dyDescent="0.2">
      <c r="A16" s="44">
        <f>'JURNAL '!A72</f>
        <v>43951</v>
      </c>
      <c r="B16" s="45">
        <f>'JURNAL '!D72</f>
        <v>0</v>
      </c>
      <c r="C16" s="45"/>
    </row>
    <row r="17" spans="1:3" x14ac:dyDescent="0.2">
      <c r="A17" s="44" t="str">
        <f>'JURNAL '!A82</f>
        <v>11 Mei</v>
      </c>
      <c r="B17" s="45">
        <f>'JURNAL '!D82</f>
        <v>0</v>
      </c>
      <c r="C17" s="45"/>
    </row>
    <row r="18" spans="1:3" x14ac:dyDescent="0.2">
      <c r="A18" s="44" t="str">
        <f>'JURNAL '!A89</f>
        <v>21 Mei</v>
      </c>
      <c r="B18" s="45">
        <f>'JURNAL '!D89</f>
        <v>0</v>
      </c>
      <c r="C18" s="45"/>
    </row>
    <row r="19" spans="1:3" x14ac:dyDescent="0.2">
      <c r="A19" s="44" t="str">
        <f>'JURNAL '!A94</f>
        <v>29 Mei</v>
      </c>
      <c r="B19" s="45">
        <f>'JURNAL '!D94</f>
        <v>0</v>
      </c>
      <c r="C19" s="45"/>
    </row>
    <row r="20" spans="1:3" x14ac:dyDescent="0.2">
      <c r="A20" s="44" t="str">
        <f>'JURNAL '!A101</f>
        <v>2 Juni</v>
      </c>
      <c r="B20" s="45"/>
      <c r="C20" s="45">
        <f>'JURNAL '!E103</f>
        <v>0</v>
      </c>
    </row>
    <row r="21" spans="1:3" x14ac:dyDescent="0.2">
      <c r="A21" s="44" t="str">
        <f>'JURNAL '!A105</f>
        <v>9 Juni</v>
      </c>
      <c r="B21" s="45"/>
      <c r="C21" s="45">
        <f>'JURNAL '!E108</f>
        <v>0</v>
      </c>
    </row>
    <row r="22" spans="1:3" x14ac:dyDescent="0.2">
      <c r="A22" s="44" t="str">
        <f>'JURNAL '!A110</f>
        <v>17 Juni</v>
      </c>
      <c r="B22" s="45">
        <f>'JURNAL '!D110</f>
        <v>0</v>
      </c>
      <c r="C22" s="45"/>
    </row>
    <row r="23" spans="1:3" x14ac:dyDescent="0.2">
      <c r="A23" s="44" t="str">
        <f>'JURNAL '!A119</f>
        <v>29 Juni</v>
      </c>
      <c r="B23" s="45">
        <f>'JURNAL '!D119</f>
        <v>0</v>
      </c>
      <c r="C23" s="45"/>
    </row>
    <row r="24" spans="1:3" x14ac:dyDescent="0.2">
      <c r="A24" s="44" t="str">
        <f>'JURNAL '!A126</f>
        <v>2 Juli</v>
      </c>
      <c r="B24" s="45"/>
      <c r="C24" s="45">
        <f>'JURNAL '!E128</f>
        <v>0</v>
      </c>
    </row>
    <row r="25" spans="1:3" x14ac:dyDescent="0.2">
      <c r="A25" s="44" t="str">
        <f>'JURNAL '!A134</f>
        <v>22 Juli</v>
      </c>
      <c r="B25" s="45"/>
      <c r="C25" s="45">
        <f>'JURNAL '!E136</f>
        <v>0</v>
      </c>
    </row>
    <row r="26" spans="1:3" x14ac:dyDescent="0.2">
      <c r="A26" s="44" t="str">
        <f>'JURNAL '!A138</f>
        <v>28 Juli</v>
      </c>
      <c r="B26" s="45"/>
      <c r="C26" s="45">
        <f>'JURNAL '!E142</f>
        <v>0</v>
      </c>
    </row>
    <row r="27" spans="1:3" x14ac:dyDescent="0.2">
      <c r="A27" s="44" t="str">
        <f>'JURNAL '!A144</f>
        <v>5 Agustus</v>
      </c>
      <c r="B27" s="45">
        <f>'JURNAL '!D144</f>
        <v>0</v>
      </c>
      <c r="C27" s="45"/>
    </row>
    <row r="28" spans="1:3" x14ac:dyDescent="0.2">
      <c r="A28" s="44" t="str">
        <f>'JURNAL '!A148</f>
        <v>17 Agustus</v>
      </c>
      <c r="B28" s="45"/>
      <c r="C28" s="45">
        <f>'JURNAL '!E150</f>
        <v>0</v>
      </c>
    </row>
    <row r="29" spans="1:3" x14ac:dyDescent="0.2">
      <c r="A29" s="44" t="str">
        <f>'JURNAL '!A152</f>
        <v>21 Agustus</v>
      </c>
      <c r="B29" s="45"/>
      <c r="C29" s="45">
        <f>'JURNAL '!E155</f>
        <v>0</v>
      </c>
    </row>
    <row r="30" spans="1:3" x14ac:dyDescent="0.2">
      <c r="A30" s="44">
        <f>'JURNAL '!A163</f>
        <v>44091</v>
      </c>
      <c r="B30" s="45"/>
      <c r="C30" s="45">
        <f>'JURNAL '!E164</f>
        <v>0</v>
      </c>
    </row>
    <row r="31" spans="1:3" x14ac:dyDescent="0.2">
      <c r="A31" s="44">
        <f>'JURNAL '!A168</f>
        <v>44102</v>
      </c>
      <c r="B31" s="45"/>
      <c r="C31" s="45">
        <f>'JURNAL '!E170</f>
        <v>0</v>
      </c>
    </row>
    <row r="32" spans="1:3" x14ac:dyDescent="0.2">
      <c r="A32" s="44" t="str">
        <f>'JURNAL '!A172</f>
        <v>1 Oktober</v>
      </c>
      <c r="B32" s="45"/>
      <c r="C32" s="45">
        <f>'JURNAL '!E174</f>
        <v>0</v>
      </c>
    </row>
    <row r="33" spans="1:3" x14ac:dyDescent="0.2">
      <c r="A33" s="44" t="str">
        <f>'JURNAL '!A176</f>
        <v>15 Oktober</v>
      </c>
      <c r="B33" s="45">
        <f>'JURNAL '!D176</f>
        <v>0</v>
      </c>
      <c r="C33" s="45"/>
    </row>
    <row r="34" spans="1:3" x14ac:dyDescent="0.2">
      <c r="A34" s="44">
        <f>'JURNAL '!A192</f>
        <v>44154</v>
      </c>
      <c r="B34" s="45"/>
      <c r="C34" s="45">
        <f>'JURNAL '!E193</f>
        <v>0</v>
      </c>
    </row>
    <row r="35" spans="1:3" x14ac:dyDescent="0.2">
      <c r="A35" s="44">
        <f>'JURNAL '!A195</f>
        <v>44163</v>
      </c>
      <c r="B35" s="45"/>
      <c r="C35" s="45">
        <f>'JURNAL '!E196</f>
        <v>0</v>
      </c>
    </row>
    <row r="36" spans="1:3" x14ac:dyDescent="0.2">
      <c r="A36" s="44" t="str">
        <f>'JURNAL '!A204</f>
        <v>25 Desember</v>
      </c>
      <c r="B36" s="45"/>
      <c r="C36" s="45">
        <f>'JURNAL '!E205</f>
        <v>0</v>
      </c>
    </row>
    <row r="37" spans="1:3" x14ac:dyDescent="0.2">
      <c r="A37" s="44" t="str">
        <f>'JURNAL '!A98</f>
        <v>31 Des</v>
      </c>
      <c r="B37" s="45"/>
      <c r="C37" s="45">
        <f>'JURNAL '!E99</f>
        <v>0</v>
      </c>
    </row>
    <row r="38" spans="1:3" x14ac:dyDescent="0.2">
      <c r="A38" s="48"/>
      <c r="B38" s="46">
        <f>SUM(B5:B37)</f>
        <v>789975000</v>
      </c>
      <c r="C38" s="49">
        <f>SUM(C6:C37)</f>
        <v>0</v>
      </c>
    </row>
    <row r="39" spans="1:3" x14ac:dyDescent="0.2">
      <c r="A39" s="24" t="s">
        <v>76</v>
      </c>
      <c r="B39" s="25">
        <f>+B38-C38</f>
        <v>789975000</v>
      </c>
      <c r="C39" s="23"/>
    </row>
    <row r="42" spans="1:3" x14ac:dyDescent="0.2">
      <c r="A42" s="114" t="s">
        <v>46</v>
      </c>
      <c r="B42" s="114"/>
      <c r="C42" s="114"/>
    </row>
    <row r="43" spans="1:3" x14ac:dyDescent="0.2">
      <c r="A43" s="114" t="s">
        <v>10</v>
      </c>
      <c r="B43" s="114"/>
      <c r="C43" s="98" t="s">
        <v>11</v>
      </c>
    </row>
    <row r="44" spans="1:3" x14ac:dyDescent="0.2">
      <c r="A44" s="50" t="s">
        <v>75</v>
      </c>
      <c r="B44" s="51">
        <v>576000000</v>
      </c>
      <c r="C44" s="52"/>
    </row>
    <row r="45" spans="1:3" x14ac:dyDescent="0.2">
      <c r="A45" s="53" t="str">
        <f>'JURNAL '!A6</f>
        <v>15 Januari</v>
      </c>
      <c r="B45" s="46">
        <f>'JURNAL '!D6</f>
        <v>0</v>
      </c>
      <c r="C45" s="48"/>
    </row>
    <row r="46" spans="1:3" x14ac:dyDescent="0.2">
      <c r="A46" s="53">
        <v>44142</v>
      </c>
      <c r="B46" s="46">
        <f>'JURNAL '!D183</f>
        <v>0</v>
      </c>
      <c r="C46" s="48"/>
    </row>
    <row r="47" spans="1:3" x14ac:dyDescent="0.2">
      <c r="A47" s="26" t="s">
        <v>75</v>
      </c>
      <c r="B47" s="25">
        <f>SUM(B44:B46)</f>
        <v>576000000</v>
      </c>
      <c r="C47" s="23"/>
    </row>
    <row r="50" spans="1:3" x14ac:dyDescent="0.2">
      <c r="A50" s="113" t="s">
        <v>48</v>
      </c>
      <c r="B50" s="113"/>
      <c r="C50" s="113"/>
    </row>
    <row r="51" spans="1:3" x14ac:dyDescent="0.2">
      <c r="A51" s="113" t="s">
        <v>10</v>
      </c>
      <c r="B51" s="113"/>
      <c r="C51" s="18" t="s">
        <v>11</v>
      </c>
    </row>
    <row r="52" spans="1:3" x14ac:dyDescent="0.2">
      <c r="A52" s="42" t="s">
        <v>75</v>
      </c>
      <c r="B52" s="43">
        <v>945789000</v>
      </c>
      <c r="C52" s="54"/>
    </row>
    <row r="53" spans="1:3" x14ac:dyDescent="0.2">
      <c r="A53" s="60" t="str">
        <f>'JURNAL '!A6</f>
        <v>15 Januari</v>
      </c>
      <c r="B53" s="160"/>
      <c r="C53" s="162">
        <f>'JURNAL '!E11</f>
        <v>0</v>
      </c>
    </row>
    <row r="54" spans="1:3" x14ac:dyDescent="0.2">
      <c r="A54" s="60" t="str">
        <f>'JURNAL '!A13</f>
        <v>25 Januari</v>
      </c>
      <c r="B54" s="160">
        <f>'JURNAL '!D13</f>
        <v>0</v>
      </c>
      <c r="C54" s="162"/>
    </row>
    <row r="55" spans="1:3" x14ac:dyDescent="0.2">
      <c r="A55" s="60" t="str">
        <f>'JURNAL '!A23</f>
        <v>16 Februari</v>
      </c>
      <c r="B55" s="160">
        <f>'JURNAL '!D23</f>
        <v>0</v>
      </c>
      <c r="C55" s="162"/>
    </row>
    <row r="56" spans="1:3" x14ac:dyDescent="0.2">
      <c r="A56" s="60" t="str">
        <f>'JURNAL '!A33</f>
        <v>2 Maret</v>
      </c>
      <c r="B56" s="160">
        <f>'JURNAL '!D33</f>
        <v>0</v>
      </c>
      <c r="C56" s="162"/>
    </row>
    <row r="57" spans="1:3" x14ac:dyDescent="0.2">
      <c r="A57" s="60" t="str">
        <f>'JURNAL '!A41</f>
        <v>23 Maret</v>
      </c>
      <c r="B57" s="160"/>
      <c r="C57" s="162">
        <f>'JURNAL '!E48</f>
        <v>0</v>
      </c>
    </row>
    <row r="58" spans="1:3" x14ac:dyDescent="0.2">
      <c r="A58" s="59">
        <f>'JURNAL '!A56</f>
        <v>43926</v>
      </c>
      <c r="B58" s="160"/>
      <c r="C58" s="162">
        <f>'JURNAL '!E61</f>
        <v>0</v>
      </c>
    </row>
    <row r="59" spans="1:3" x14ac:dyDescent="0.2">
      <c r="A59" s="59" t="str">
        <f>'JURNAL '!A82</f>
        <v>11 Mei</v>
      </c>
      <c r="B59" s="160"/>
      <c r="C59" s="162">
        <f>'JURNAL '!E87</f>
        <v>0</v>
      </c>
    </row>
    <row r="60" spans="1:3" x14ac:dyDescent="0.2">
      <c r="A60" s="59" t="str">
        <f>'JURNAL '!A101</f>
        <v>2 Juni</v>
      </c>
      <c r="B60" s="160">
        <f>'JURNAL '!D101</f>
        <v>0</v>
      </c>
      <c r="C60" s="162"/>
    </row>
    <row r="61" spans="1:3" x14ac:dyDescent="0.2">
      <c r="A61" s="59" t="str">
        <f>'JURNAL '!A110</f>
        <v>17 Juni</v>
      </c>
      <c r="B61" s="160"/>
      <c r="C61" s="162">
        <f>'JURNAL '!E117</f>
        <v>0</v>
      </c>
    </row>
    <row r="62" spans="1:3" x14ac:dyDescent="0.2">
      <c r="A62" s="59" t="str">
        <f>'JURNAL '!A119</f>
        <v>29 Juni</v>
      </c>
      <c r="B62" s="160"/>
      <c r="C62" s="162">
        <f>'JURNAL '!E124</f>
        <v>0</v>
      </c>
    </row>
    <row r="63" spans="1:3" x14ac:dyDescent="0.2">
      <c r="A63" s="59" t="str">
        <f>'JURNAL '!A131</f>
        <v>19 Juli</v>
      </c>
      <c r="B63" s="160">
        <f>'JURNAL '!D131</f>
        <v>0</v>
      </c>
      <c r="C63" s="162"/>
    </row>
    <row r="64" spans="1:3" x14ac:dyDescent="0.2">
      <c r="A64" s="59" t="str">
        <f>'JURNAL '!A152</f>
        <v>21 Agustus</v>
      </c>
      <c r="B64" s="160">
        <f>'JURNAL '!D152</f>
        <v>0</v>
      </c>
      <c r="C64" s="162"/>
    </row>
    <row r="65" spans="1:4" x14ac:dyDescent="0.2">
      <c r="A65" s="59" t="str">
        <f>'JURNAL '!A176</f>
        <v>15 Oktober</v>
      </c>
      <c r="B65" s="160"/>
      <c r="C65" s="162">
        <f>'JURNAL '!E181</f>
        <v>0</v>
      </c>
    </row>
    <row r="66" spans="1:4" x14ac:dyDescent="0.2">
      <c r="A66" s="59">
        <f>'JURNAL '!A183</f>
        <v>44142</v>
      </c>
      <c r="B66" s="160"/>
      <c r="C66" s="162">
        <f>'JURNAL '!E190</f>
        <v>0</v>
      </c>
    </row>
    <row r="67" spans="1:4" x14ac:dyDescent="0.2">
      <c r="A67" s="59" t="str">
        <f>'JURNAL '!A198</f>
        <v>12 Desember</v>
      </c>
      <c r="B67" s="160"/>
      <c r="C67" s="162">
        <f>'JURNAL '!E202</f>
        <v>0</v>
      </c>
    </row>
    <row r="68" spans="1:4" x14ac:dyDescent="0.2">
      <c r="A68" s="48"/>
      <c r="B68" s="46">
        <f>SUM(B52:B67)</f>
        <v>945789000</v>
      </c>
      <c r="C68" s="46">
        <f>SUM(C52:C67)</f>
        <v>0</v>
      </c>
    </row>
    <row r="69" spans="1:4" x14ac:dyDescent="0.2">
      <c r="A69" s="26" t="s">
        <v>75</v>
      </c>
      <c r="B69" s="25">
        <f>+B68-C68</f>
        <v>945789000</v>
      </c>
      <c r="C69" s="20"/>
    </row>
    <row r="70" spans="1:4" x14ac:dyDescent="0.2">
      <c r="A70" s="23"/>
      <c r="B70" s="20"/>
      <c r="C70" s="20"/>
    </row>
    <row r="73" spans="1:4" x14ac:dyDescent="0.2">
      <c r="A73" s="113" t="s">
        <v>60</v>
      </c>
      <c r="B73" s="113"/>
      <c r="C73" s="113"/>
    </row>
    <row r="74" spans="1:4" x14ac:dyDescent="0.2">
      <c r="A74" s="113" t="s">
        <v>10</v>
      </c>
      <c r="B74" s="113"/>
      <c r="C74" s="97" t="s">
        <v>11</v>
      </c>
    </row>
    <row r="75" spans="1:4" x14ac:dyDescent="0.2">
      <c r="A75" s="55" t="s">
        <v>75</v>
      </c>
      <c r="B75" s="45">
        <v>10000000</v>
      </c>
      <c r="C75" s="47"/>
    </row>
    <row r="76" spans="1:4" x14ac:dyDescent="0.2">
      <c r="A76" s="55" t="str">
        <f>'JURNAL '!A105</f>
        <v>9 Juni</v>
      </c>
      <c r="B76" s="45">
        <f>'JURNAL '!D105</f>
        <v>0</v>
      </c>
      <c r="C76" s="47"/>
    </row>
    <row r="77" spans="1:4" x14ac:dyDescent="0.2">
      <c r="A77" s="35" t="s">
        <v>75</v>
      </c>
      <c r="B77" s="30">
        <f>SUM(B75:B76)</f>
        <v>10000000</v>
      </c>
      <c r="C77" s="35"/>
    </row>
    <row r="79" spans="1:4" x14ac:dyDescent="0.2">
      <c r="D79" s="15"/>
    </row>
    <row r="80" spans="1:4" x14ac:dyDescent="0.2">
      <c r="A80" s="113" t="s">
        <v>55</v>
      </c>
      <c r="B80" s="113"/>
      <c r="C80" s="113"/>
    </row>
    <row r="81" spans="1:20" x14ac:dyDescent="0.2">
      <c r="A81" s="113" t="s">
        <v>10</v>
      </c>
      <c r="B81" s="113"/>
      <c r="C81" s="31" t="s">
        <v>52</v>
      </c>
    </row>
    <row r="82" spans="1:20" x14ac:dyDescent="0.2">
      <c r="A82" s="55" t="s">
        <v>75</v>
      </c>
      <c r="B82" s="47">
        <v>935775400</v>
      </c>
      <c r="C82" s="47"/>
    </row>
    <row r="83" spans="1:20" x14ac:dyDescent="0.2">
      <c r="A83" s="55">
        <f>'JURNAL '!A63</f>
        <v>43938</v>
      </c>
      <c r="B83" s="47"/>
      <c r="C83" s="47">
        <f>'JURNAL '!E66</f>
        <v>0</v>
      </c>
    </row>
    <row r="84" spans="1:20" x14ac:dyDescent="0.2">
      <c r="A84" s="35" t="s">
        <v>75</v>
      </c>
      <c r="B84" s="31">
        <f>+B82-C83</f>
        <v>935775400</v>
      </c>
      <c r="C84" s="31"/>
    </row>
    <row r="85" spans="1:20" x14ac:dyDescent="0.2">
      <c r="A85" s="36"/>
      <c r="B85" s="40"/>
      <c r="C85" s="40"/>
      <c r="D85" s="11"/>
    </row>
    <row r="86" spans="1:20" x14ac:dyDescent="0.2">
      <c r="A86" s="36"/>
      <c r="B86" s="40"/>
      <c r="C86" s="40"/>
      <c r="D86" s="11"/>
    </row>
    <row r="87" spans="1:20" x14ac:dyDescent="0.2">
      <c r="A87" s="106" t="s">
        <v>58</v>
      </c>
      <c r="B87" s="106"/>
      <c r="C87" s="106"/>
      <c r="D87" s="14"/>
    </row>
    <row r="88" spans="1:20" x14ac:dyDescent="0.2">
      <c r="A88" s="115" t="s">
        <v>10</v>
      </c>
      <c r="B88" s="115"/>
      <c r="C88" s="41" t="s">
        <v>52</v>
      </c>
      <c r="D88" s="13"/>
      <c r="T88" s="12"/>
    </row>
    <row r="89" spans="1:20" x14ac:dyDescent="0.2">
      <c r="A89" s="55" t="s">
        <v>75</v>
      </c>
      <c r="B89" s="47">
        <v>543975000</v>
      </c>
      <c r="C89" s="47"/>
      <c r="D89" s="11"/>
      <c r="T89" s="12"/>
    </row>
    <row r="90" spans="1:20" x14ac:dyDescent="0.2">
      <c r="A90" s="55">
        <f>'JURNAL '!A72</f>
        <v>43951</v>
      </c>
      <c r="B90" s="47"/>
      <c r="C90" s="47">
        <f>'JURNAL '!E75</f>
        <v>0</v>
      </c>
      <c r="D90" s="11"/>
      <c r="T90" s="12"/>
    </row>
    <row r="91" spans="1:20" x14ac:dyDescent="0.2">
      <c r="A91" s="26" t="s">
        <v>75</v>
      </c>
      <c r="B91" s="25">
        <f>+B89-C90</f>
        <v>543975000</v>
      </c>
      <c r="C91" s="26"/>
      <c r="D91" s="13"/>
      <c r="T91" s="12"/>
    </row>
    <row r="92" spans="1:20" x14ac:dyDescent="0.2">
      <c r="D92" s="13"/>
      <c r="T92" s="12"/>
    </row>
    <row r="93" spans="1:20" x14ac:dyDescent="0.2">
      <c r="D93" s="11"/>
      <c r="T93" s="12"/>
    </row>
    <row r="94" spans="1:20" x14ac:dyDescent="0.2">
      <c r="A94" s="107" t="s">
        <v>218</v>
      </c>
      <c r="B94" s="108"/>
      <c r="C94" s="109"/>
      <c r="D94" s="13"/>
    </row>
    <row r="95" spans="1:20" x14ac:dyDescent="0.2">
      <c r="A95" s="107" t="s">
        <v>10</v>
      </c>
      <c r="B95" s="109"/>
      <c r="C95" s="38" t="s">
        <v>11</v>
      </c>
      <c r="D95" s="11"/>
    </row>
    <row r="96" spans="1:20" x14ac:dyDescent="0.2">
      <c r="A96" s="55" t="s">
        <v>75</v>
      </c>
      <c r="B96" s="45">
        <v>0</v>
      </c>
      <c r="C96" s="47"/>
      <c r="D96" s="13"/>
    </row>
    <row r="97" spans="1:4" x14ac:dyDescent="0.2">
      <c r="A97" s="55" t="str">
        <f>'JURNAL '!A77</f>
        <v>7 Mei</v>
      </c>
      <c r="B97" s="45">
        <f>'JURNAL '!D77</f>
        <v>0</v>
      </c>
      <c r="C97" s="47"/>
      <c r="D97" s="13"/>
    </row>
    <row r="98" spans="1:4" x14ac:dyDescent="0.2">
      <c r="A98" s="55">
        <f>'JURNAL '!A157</f>
        <v>44082</v>
      </c>
      <c r="B98" s="45">
        <f>'JURNAL '!D157</f>
        <v>0</v>
      </c>
      <c r="C98" s="47"/>
      <c r="D98" s="13"/>
    </row>
    <row r="99" spans="1:4" x14ac:dyDescent="0.2">
      <c r="A99" s="74"/>
      <c r="B99" s="83"/>
      <c r="C99" s="47"/>
      <c r="D99" s="17"/>
    </row>
    <row r="100" spans="1:4" x14ac:dyDescent="0.2">
      <c r="A100" s="35" t="s">
        <v>75</v>
      </c>
      <c r="B100" s="30">
        <f>SUM(B96:B99)</f>
        <v>0</v>
      </c>
      <c r="C100" s="35"/>
      <c r="D100" s="16"/>
    </row>
    <row r="101" spans="1:4" x14ac:dyDescent="0.2">
      <c r="B101" s="22"/>
      <c r="C101" s="17"/>
      <c r="D101" s="11"/>
    </row>
    <row r="102" spans="1:4" x14ac:dyDescent="0.2">
      <c r="B102" s="22"/>
      <c r="C102" s="17"/>
      <c r="D102" s="11"/>
    </row>
    <row r="103" spans="1:4" x14ac:dyDescent="0.2">
      <c r="A103" s="107" t="s">
        <v>64</v>
      </c>
      <c r="B103" s="108"/>
      <c r="C103" s="109"/>
      <c r="D103" s="13"/>
    </row>
    <row r="104" spans="1:4" x14ac:dyDescent="0.2">
      <c r="A104" s="107" t="s">
        <v>10</v>
      </c>
      <c r="B104" s="109"/>
      <c r="C104" s="38" t="s">
        <v>11</v>
      </c>
    </row>
    <row r="105" spans="1:4" x14ac:dyDescent="0.2">
      <c r="A105" s="55" t="s">
        <v>75</v>
      </c>
      <c r="B105" s="45">
        <v>0</v>
      </c>
      <c r="C105" s="47"/>
    </row>
    <row r="106" spans="1:4" x14ac:dyDescent="0.2">
      <c r="A106" s="55">
        <f>'JURNAL '!A163</f>
        <v>44091</v>
      </c>
      <c r="B106" s="45">
        <f>'JURNAL '!D163</f>
        <v>0</v>
      </c>
      <c r="C106" s="47"/>
    </row>
    <row r="107" spans="1:4" x14ac:dyDescent="0.2">
      <c r="A107" s="55"/>
      <c r="B107" s="45"/>
      <c r="C107" s="47"/>
    </row>
    <row r="108" spans="1:4" x14ac:dyDescent="0.2">
      <c r="A108" s="35" t="s">
        <v>75</v>
      </c>
      <c r="B108" s="30">
        <f>SUM(B106:B107)</f>
        <v>0</v>
      </c>
      <c r="C108" s="29"/>
    </row>
    <row r="111" spans="1:4" x14ac:dyDescent="0.2">
      <c r="A111" s="113" t="s">
        <v>148</v>
      </c>
      <c r="B111" s="113"/>
      <c r="C111" s="113"/>
    </row>
    <row r="112" spans="1:4" x14ac:dyDescent="0.2">
      <c r="A112" s="114" t="s">
        <v>10</v>
      </c>
      <c r="B112" s="114"/>
      <c r="C112" s="39" t="s">
        <v>11</v>
      </c>
    </row>
    <row r="113" spans="1:20" x14ac:dyDescent="0.2">
      <c r="A113" s="55" t="s">
        <v>75</v>
      </c>
      <c r="B113" s="45">
        <v>0</v>
      </c>
      <c r="C113" s="47"/>
    </row>
    <row r="114" spans="1:20" x14ac:dyDescent="0.2">
      <c r="A114" s="55" t="str">
        <f>'JURNAL '!A37</f>
        <v xml:space="preserve">13 Maret </v>
      </c>
      <c r="B114" s="45">
        <f>'JURNAL '!D37</f>
        <v>0</v>
      </c>
      <c r="C114" s="47"/>
    </row>
    <row r="115" spans="1:20" x14ac:dyDescent="0.2">
      <c r="A115" s="35" t="s">
        <v>75</v>
      </c>
      <c r="B115" s="30">
        <f>SUM(B113:B114)</f>
        <v>0</v>
      </c>
      <c r="C115" s="29"/>
    </row>
    <row r="117" spans="1:20" x14ac:dyDescent="0.2">
      <c r="A117" s="113" t="s">
        <v>49</v>
      </c>
      <c r="B117" s="113"/>
      <c r="C117" s="113"/>
    </row>
    <row r="118" spans="1:20" x14ac:dyDescent="0.2">
      <c r="A118" s="113" t="s">
        <v>10</v>
      </c>
      <c r="B118" s="113"/>
      <c r="C118" s="97" t="s">
        <v>11</v>
      </c>
      <c r="T118" s="12"/>
    </row>
    <row r="119" spans="1:20" x14ac:dyDescent="0.2">
      <c r="A119" s="58" t="s">
        <v>75</v>
      </c>
      <c r="B119" s="46"/>
      <c r="C119" s="46">
        <v>23789000</v>
      </c>
      <c r="T119" s="12"/>
    </row>
    <row r="120" spans="1:20" x14ac:dyDescent="0.2">
      <c r="A120" s="59" t="str">
        <f>'JURNAL '!A33</f>
        <v>2 Maret</v>
      </c>
      <c r="B120" s="45"/>
      <c r="C120" s="47">
        <f>'JURNAL '!E35</f>
        <v>0</v>
      </c>
      <c r="T120" s="12"/>
    </row>
    <row r="121" spans="1:20" x14ac:dyDescent="0.2">
      <c r="A121" s="59" t="str">
        <f>'JURNAL '!A37</f>
        <v xml:space="preserve">13 Maret </v>
      </c>
      <c r="B121" s="45"/>
      <c r="C121" s="47">
        <f>'JURNAL '!E39</f>
        <v>0</v>
      </c>
      <c r="T121" s="12"/>
    </row>
    <row r="122" spans="1:20" x14ac:dyDescent="0.2">
      <c r="A122" s="59" t="str">
        <f>'JURNAL '!A50</f>
        <v>25 Maret</v>
      </c>
      <c r="B122" s="45">
        <f>'JURNAL '!D50</f>
        <v>0</v>
      </c>
      <c r="C122" s="47"/>
      <c r="T122" s="12"/>
    </row>
    <row r="123" spans="1:20" x14ac:dyDescent="0.2">
      <c r="A123" s="59" t="str">
        <f>'JURNAL '!A131</f>
        <v>19 Juli</v>
      </c>
      <c r="B123" s="45"/>
      <c r="C123" s="47">
        <f>'JURNAL '!E132</f>
        <v>0</v>
      </c>
      <c r="T123" s="12"/>
    </row>
    <row r="124" spans="1:20" x14ac:dyDescent="0.2">
      <c r="A124" s="59">
        <f>'JURNAL '!A157</f>
        <v>44082</v>
      </c>
      <c r="B124" s="45"/>
      <c r="C124" s="47">
        <f>'JURNAL '!E161</f>
        <v>0</v>
      </c>
      <c r="T124" s="12"/>
    </row>
    <row r="125" spans="1:20" x14ac:dyDescent="0.2">
      <c r="A125" s="59"/>
      <c r="B125" s="45">
        <f>SUM(B119:B124)</f>
        <v>0</v>
      </c>
      <c r="C125" s="47">
        <f>SUM(C119:C124)</f>
        <v>23789000</v>
      </c>
      <c r="T125" s="12"/>
    </row>
    <row r="126" spans="1:20" x14ac:dyDescent="0.2">
      <c r="A126" s="97" t="s">
        <v>75</v>
      </c>
      <c r="B126" s="30"/>
      <c r="C126" s="31">
        <f>+C125-B125</f>
        <v>23789000</v>
      </c>
      <c r="T126" s="12"/>
    </row>
    <row r="127" spans="1:20" x14ac:dyDescent="0.2">
      <c r="A127" s="32"/>
      <c r="B127" s="33"/>
      <c r="C127" s="34"/>
      <c r="T127" s="12"/>
    </row>
    <row r="128" spans="1:20" x14ac:dyDescent="0.2">
      <c r="A128" s="4"/>
      <c r="C128" s="1"/>
      <c r="T128" s="12"/>
    </row>
    <row r="129" spans="1:20" x14ac:dyDescent="0.2">
      <c r="A129" s="113" t="s">
        <v>71</v>
      </c>
      <c r="B129" s="113"/>
      <c r="C129" s="113"/>
      <c r="Q129" s="12"/>
      <c r="R129" s="11"/>
      <c r="S129" s="11"/>
      <c r="T129" s="12"/>
    </row>
    <row r="130" spans="1:20" x14ac:dyDescent="0.2">
      <c r="A130" s="106" t="s">
        <v>10</v>
      </c>
      <c r="B130" s="106"/>
      <c r="C130" s="69" t="s">
        <v>52</v>
      </c>
      <c r="Q130" s="12"/>
      <c r="R130" s="11"/>
      <c r="S130" s="11"/>
      <c r="T130" s="12"/>
    </row>
    <row r="131" spans="1:20" x14ac:dyDescent="0.2">
      <c r="A131" s="55" t="str">
        <f>'JURNAL '!A94</f>
        <v>29 Mei</v>
      </c>
      <c r="B131" s="47"/>
      <c r="C131" s="47">
        <f>'JURNAL '!E96</f>
        <v>0</v>
      </c>
      <c r="Q131" s="36"/>
      <c r="R131" s="37"/>
      <c r="S131" s="37"/>
      <c r="T131" s="12"/>
    </row>
    <row r="132" spans="1:20" x14ac:dyDescent="0.2">
      <c r="A132" s="29"/>
      <c r="B132" s="21"/>
      <c r="C132" s="21"/>
      <c r="Q132" s="36"/>
      <c r="R132" s="37"/>
      <c r="S132" s="37"/>
      <c r="T132" s="12"/>
    </row>
    <row r="133" spans="1:20" x14ac:dyDescent="0.2">
      <c r="A133" s="4"/>
      <c r="C133" s="1"/>
      <c r="Q133" s="36"/>
      <c r="R133" s="37"/>
      <c r="S133" s="37"/>
      <c r="T133" s="12"/>
    </row>
    <row r="134" spans="1:20" x14ac:dyDescent="0.2">
      <c r="A134" s="4"/>
      <c r="C134" s="1"/>
      <c r="Q134" s="36"/>
      <c r="R134" s="37"/>
      <c r="S134" s="37"/>
      <c r="T134" s="12"/>
    </row>
    <row r="135" spans="1:20" x14ac:dyDescent="0.2">
      <c r="A135" s="113" t="s">
        <v>79</v>
      </c>
      <c r="B135" s="113"/>
      <c r="C135" s="113"/>
    </row>
    <row r="136" spans="1:20" x14ac:dyDescent="0.2">
      <c r="A136" s="113" t="s">
        <v>10</v>
      </c>
      <c r="B136" s="113"/>
      <c r="C136" s="31" t="s">
        <v>52</v>
      </c>
    </row>
    <row r="137" spans="1:20" x14ac:dyDescent="0.2">
      <c r="A137" s="55" t="str">
        <f>'JURNAL '!A94</f>
        <v>29 Mei</v>
      </c>
      <c r="B137" s="47"/>
      <c r="C137" s="47">
        <f>'JURNAL '!E97</f>
        <v>0</v>
      </c>
    </row>
    <row r="138" spans="1:20" x14ac:dyDescent="0.2">
      <c r="A138" s="29"/>
      <c r="B138" s="21"/>
      <c r="C138" s="21"/>
    </row>
    <row r="139" spans="1:20" x14ac:dyDescent="0.2">
      <c r="A139" s="4"/>
      <c r="C139" s="1"/>
    </row>
    <row r="140" spans="1:20" x14ac:dyDescent="0.2">
      <c r="A140" s="4"/>
      <c r="C140" s="1"/>
    </row>
    <row r="141" spans="1:20" x14ac:dyDescent="0.2">
      <c r="A141" s="114" t="s">
        <v>47</v>
      </c>
      <c r="B141" s="114"/>
      <c r="C141" s="114"/>
    </row>
    <row r="142" spans="1:20" x14ac:dyDescent="0.2">
      <c r="A142" s="114" t="s">
        <v>10</v>
      </c>
      <c r="B142" s="114"/>
      <c r="C142" s="56" t="s">
        <v>11</v>
      </c>
    </row>
    <row r="143" spans="1:20" x14ac:dyDescent="0.2">
      <c r="A143" s="57" t="str">
        <f>'JURNAL '!A6</f>
        <v>15 Januari</v>
      </c>
      <c r="B143" s="46"/>
      <c r="C143" s="46">
        <f>'JURNAL '!E7</f>
        <v>0</v>
      </c>
    </row>
    <row r="144" spans="1:20" x14ac:dyDescent="0.2">
      <c r="A144" s="57" t="str">
        <f>'JURNAL '!A41</f>
        <v>23 Maret</v>
      </c>
      <c r="B144" s="46"/>
      <c r="C144" s="46">
        <f>'JURNAL '!E44</f>
        <v>0</v>
      </c>
    </row>
    <row r="145" spans="1:3" x14ac:dyDescent="0.2">
      <c r="A145" s="57">
        <f>'JURNAL '!A56</f>
        <v>43926</v>
      </c>
      <c r="B145" s="46"/>
      <c r="C145" s="46">
        <f>'JURNAL '!E57</f>
        <v>0</v>
      </c>
    </row>
    <row r="146" spans="1:3" x14ac:dyDescent="0.2">
      <c r="A146" s="57" t="str">
        <f>'JURNAL '!A82</f>
        <v>11 Mei</v>
      </c>
      <c r="B146" s="46"/>
      <c r="C146" s="46">
        <f>'JURNAL '!E83</f>
        <v>0</v>
      </c>
    </row>
    <row r="147" spans="1:3" x14ac:dyDescent="0.2">
      <c r="A147" s="57" t="str">
        <f>'JURNAL '!A110</f>
        <v>17 Juni</v>
      </c>
      <c r="B147" s="46"/>
      <c r="C147" s="46">
        <f>'JURNAL '!E113</f>
        <v>0</v>
      </c>
    </row>
    <row r="148" spans="1:3" x14ac:dyDescent="0.2">
      <c r="A148" s="57" t="str">
        <f>'JURNAL '!A119</f>
        <v>29 Juni</v>
      </c>
      <c r="B148" s="46"/>
      <c r="C148" s="46">
        <f>'JURNAL '!E120</f>
        <v>0</v>
      </c>
    </row>
    <row r="149" spans="1:3" x14ac:dyDescent="0.2">
      <c r="A149" s="57" t="str">
        <f>'JURNAL '!A176</f>
        <v>15 Oktober</v>
      </c>
      <c r="B149" s="46"/>
      <c r="C149" s="46">
        <f>'JURNAL '!E177</f>
        <v>0</v>
      </c>
    </row>
    <row r="150" spans="1:3" x14ac:dyDescent="0.2">
      <c r="A150" s="57">
        <f>'JURNAL '!A183</f>
        <v>44142</v>
      </c>
      <c r="B150" s="46"/>
      <c r="C150" s="46">
        <f>'JURNAL '!E186</f>
        <v>0</v>
      </c>
    </row>
    <row r="151" spans="1:3" x14ac:dyDescent="0.2">
      <c r="A151" s="57" t="str">
        <f>'JURNAL '!A198</f>
        <v>12 Desember</v>
      </c>
      <c r="B151" s="46"/>
      <c r="C151" s="46">
        <f>'JURNAL '!E199</f>
        <v>0</v>
      </c>
    </row>
    <row r="152" spans="1:3" x14ac:dyDescent="0.2">
      <c r="A152" s="61" t="s">
        <v>75</v>
      </c>
      <c r="B152" s="62"/>
      <c r="C152" s="63">
        <f>SUM(C143:C151)</f>
        <v>0</v>
      </c>
    </row>
    <row r="153" spans="1:3" x14ac:dyDescent="0.2">
      <c r="A153" s="64"/>
      <c r="B153" s="65"/>
      <c r="C153" s="66"/>
    </row>
    <row r="154" spans="1:3" x14ac:dyDescent="0.2">
      <c r="C154" s="1"/>
    </row>
    <row r="155" spans="1:3" x14ac:dyDescent="0.2">
      <c r="A155" s="113" t="s">
        <v>221</v>
      </c>
      <c r="B155" s="113"/>
      <c r="C155" s="113"/>
    </row>
    <row r="156" spans="1:3" x14ac:dyDescent="0.2">
      <c r="A156" s="113" t="s">
        <v>10</v>
      </c>
      <c r="B156" s="113"/>
      <c r="C156" s="27" t="s">
        <v>11</v>
      </c>
    </row>
    <row r="157" spans="1:3" x14ac:dyDescent="0.2">
      <c r="A157" s="55" t="str">
        <f>'JURNAL '!A28</f>
        <v>21 Februari</v>
      </c>
      <c r="B157" s="45"/>
      <c r="C157" s="45">
        <f>'JURNAL '!E30</f>
        <v>0</v>
      </c>
    </row>
    <row r="158" spans="1:3" x14ac:dyDescent="0.2">
      <c r="A158" s="67" t="s">
        <v>75</v>
      </c>
      <c r="B158" s="30"/>
      <c r="C158" s="30">
        <f>SUM(C157)</f>
        <v>0</v>
      </c>
    </row>
    <row r="159" spans="1:3" x14ac:dyDescent="0.2">
      <c r="A159" s="36"/>
      <c r="B159" s="37"/>
      <c r="C159" s="37"/>
    </row>
    <row r="160" spans="1:3" x14ac:dyDescent="0.2">
      <c r="A160" s="36"/>
      <c r="B160" s="37"/>
      <c r="C160" s="37"/>
    </row>
    <row r="161" spans="1:3" x14ac:dyDescent="0.2">
      <c r="A161" s="113" t="s">
        <v>56</v>
      </c>
      <c r="B161" s="113"/>
      <c r="C161" s="113"/>
    </row>
    <row r="162" spans="1:3" x14ac:dyDescent="0.2">
      <c r="A162" s="113" t="s">
        <v>10</v>
      </c>
      <c r="B162" s="113"/>
      <c r="C162" s="27" t="s">
        <v>11</v>
      </c>
    </row>
    <row r="163" spans="1:3" x14ac:dyDescent="0.2">
      <c r="A163" s="55">
        <f>'JURNAL '!A68</f>
        <v>43944</v>
      </c>
      <c r="B163" s="45"/>
      <c r="C163" s="45">
        <f>'JURNAL '!E70</f>
        <v>0</v>
      </c>
    </row>
    <row r="164" spans="1:3" x14ac:dyDescent="0.2">
      <c r="A164" s="28"/>
      <c r="B164" s="19"/>
      <c r="C164" s="19"/>
    </row>
    <row r="165" spans="1:3" x14ac:dyDescent="0.2">
      <c r="C165" s="1"/>
    </row>
    <row r="166" spans="1:3" x14ac:dyDescent="0.2">
      <c r="C166" s="1"/>
    </row>
    <row r="167" spans="1:3" x14ac:dyDescent="0.2">
      <c r="A167" s="113" t="s">
        <v>59</v>
      </c>
      <c r="B167" s="113"/>
      <c r="C167" s="113"/>
    </row>
    <row r="168" spans="1:3" x14ac:dyDescent="0.2">
      <c r="A168" s="113" t="s">
        <v>10</v>
      </c>
      <c r="B168" s="113"/>
      <c r="C168" s="27" t="s">
        <v>11</v>
      </c>
    </row>
    <row r="169" spans="1:3" x14ac:dyDescent="0.2">
      <c r="A169" s="55" t="str">
        <f>'JURNAL '!A89</f>
        <v>21 Mei</v>
      </c>
      <c r="B169" s="45"/>
      <c r="C169" s="45">
        <f>'JURNAL '!E91</f>
        <v>0</v>
      </c>
    </row>
    <row r="170" spans="1:3" x14ac:dyDescent="0.2">
      <c r="A170" s="28"/>
      <c r="B170" s="19"/>
      <c r="C170" s="19"/>
    </row>
    <row r="171" spans="1:3" x14ac:dyDescent="0.2">
      <c r="C171" s="1"/>
    </row>
    <row r="172" spans="1:3" x14ac:dyDescent="0.2">
      <c r="C172" s="1"/>
    </row>
    <row r="173" spans="1:3" x14ac:dyDescent="0.2">
      <c r="A173" s="113" t="s">
        <v>78</v>
      </c>
      <c r="B173" s="113"/>
      <c r="C173" s="113"/>
    </row>
    <row r="174" spans="1:3" x14ac:dyDescent="0.2">
      <c r="A174" s="113" t="s">
        <v>10</v>
      </c>
      <c r="B174" s="113"/>
      <c r="C174" s="27" t="s">
        <v>11</v>
      </c>
    </row>
    <row r="175" spans="1:3" x14ac:dyDescent="0.2">
      <c r="A175" s="55" t="str">
        <f>'JURNAL '!A144</f>
        <v>5 Agustus</v>
      </c>
      <c r="B175" s="45"/>
      <c r="C175" s="45">
        <f>'JURNAL '!E146</f>
        <v>0</v>
      </c>
    </row>
    <row r="176" spans="1:3" x14ac:dyDescent="0.2">
      <c r="A176" s="28"/>
      <c r="B176" s="19"/>
      <c r="C176" s="19"/>
    </row>
    <row r="177" spans="1:3" x14ac:dyDescent="0.2">
      <c r="C177" s="1"/>
    </row>
    <row r="178" spans="1:3" x14ac:dyDescent="0.2">
      <c r="C178" s="1"/>
    </row>
    <row r="179" spans="1:3" x14ac:dyDescent="0.2">
      <c r="A179" s="107" t="s">
        <v>54</v>
      </c>
      <c r="B179" s="108"/>
      <c r="C179" s="109"/>
    </row>
    <row r="180" spans="1:3" x14ac:dyDescent="0.2">
      <c r="A180" s="97" t="s">
        <v>10</v>
      </c>
      <c r="B180" s="97"/>
      <c r="C180" s="27" t="s">
        <v>11</v>
      </c>
    </row>
    <row r="181" spans="1:3" x14ac:dyDescent="0.2">
      <c r="A181" s="55">
        <f>'JURNAL '!A63</f>
        <v>43938</v>
      </c>
      <c r="B181" s="45"/>
      <c r="C181" s="45">
        <f>'JURNAL '!E65</f>
        <v>0</v>
      </c>
    </row>
    <row r="182" spans="1:3" x14ac:dyDescent="0.2">
      <c r="A182" s="28"/>
      <c r="B182" s="19"/>
      <c r="C182" s="19"/>
    </row>
    <row r="183" spans="1:3" x14ac:dyDescent="0.2">
      <c r="C183" s="1"/>
    </row>
    <row r="184" spans="1:3" x14ac:dyDescent="0.2">
      <c r="C184" s="1"/>
    </row>
    <row r="185" spans="1:3" x14ac:dyDescent="0.2">
      <c r="A185" s="107" t="s">
        <v>57</v>
      </c>
      <c r="B185" s="108"/>
      <c r="C185" s="109"/>
    </row>
    <row r="186" spans="1:3" x14ac:dyDescent="0.2">
      <c r="A186" s="97" t="s">
        <v>10</v>
      </c>
      <c r="B186" s="97"/>
      <c r="C186" s="27" t="s">
        <v>11</v>
      </c>
    </row>
    <row r="187" spans="1:3" x14ac:dyDescent="0.2">
      <c r="A187" s="55">
        <f>'JURNAL '!A72</f>
        <v>43951</v>
      </c>
      <c r="B187" s="45">
        <f>'JURNAL '!D74</f>
        <v>0</v>
      </c>
      <c r="C187" s="45"/>
    </row>
    <row r="188" spans="1:3" x14ac:dyDescent="0.2">
      <c r="A188" s="28"/>
      <c r="B188" s="19"/>
      <c r="C188" s="19"/>
    </row>
    <row r="189" spans="1:3" x14ac:dyDescent="0.2">
      <c r="C189" s="1"/>
    </row>
    <row r="190" spans="1:3" x14ac:dyDescent="0.2">
      <c r="C190" s="1"/>
    </row>
    <row r="191" spans="1:3" x14ac:dyDescent="0.2">
      <c r="A191" s="110" t="s">
        <v>3</v>
      </c>
      <c r="B191" s="111"/>
      <c r="C191" s="112"/>
    </row>
    <row r="192" spans="1:3" x14ac:dyDescent="0.2">
      <c r="A192" s="110" t="s">
        <v>10</v>
      </c>
      <c r="B192" s="112"/>
      <c r="C192" s="98" t="s">
        <v>11</v>
      </c>
    </row>
    <row r="193" spans="1:3" x14ac:dyDescent="0.2">
      <c r="A193" s="163" t="s">
        <v>181</v>
      </c>
      <c r="B193" s="46">
        <f>'JURNAL '!D10</f>
        <v>0</v>
      </c>
      <c r="C193" s="49"/>
    </row>
    <row r="194" spans="1:3" x14ac:dyDescent="0.2">
      <c r="A194" s="163" t="s">
        <v>188</v>
      </c>
      <c r="B194" s="46">
        <f>'JURNAL '!D47</f>
        <v>0</v>
      </c>
      <c r="C194" s="49"/>
    </row>
    <row r="195" spans="1:3" x14ac:dyDescent="0.2">
      <c r="A195" s="163">
        <v>43926</v>
      </c>
      <c r="B195" s="46">
        <f>'JURNAL '!D60</f>
        <v>0</v>
      </c>
      <c r="C195" s="49"/>
    </row>
    <row r="196" spans="1:3" x14ac:dyDescent="0.2">
      <c r="A196" s="163" t="s">
        <v>193</v>
      </c>
      <c r="B196" s="46">
        <f>'JURNAL '!D86</f>
        <v>0</v>
      </c>
      <c r="C196" s="49"/>
    </row>
    <row r="197" spans="1:3" x14ac:dyDescent="0.2">
      <c r="A197" s="163" t="s">
        <v>196</v>
      </c>
      <c r="B197" s="46">
        <f>'JURNAL '!D116</f>
        <v>0</v>
      </c>
      <c r="C197" s="49"/>
    </row>
    <row r="198" spans="1:3" x14ac:dyDescent="0.2">
      <c r="A198" s="163" t="s">
        <v>197</v>
      </c>
      <c r="B198" s="46">
        <f>'JURNAL '!D123</f>
        <v>0</v>
      </c>
      <c r="C198" s="49"/>
    </row>
    <row r="199" spans="1:3" x14ac:dyDescent="0.2">
      <c r="A199" s="163" t="s">
        <v>205</v>
      </c>
      <c r="B199" s="46">
        <f>'JURNAL '!D180</f>
        <v>0</v>
      </c>
      <c r="C199" s="49"/>
    </row>
    <row r="200" spans="1:3" x14ac:dyDescent="0.2">
      <c r="A200" s="163">
        <v>44142</v>
      </c>
      <c r="B200" s="46">
        <f>'JURNAL '!D189</f>
        <v>0</v>
      </c>
      <c r="C200" s="49"/>
    </row>
    <row r="201" spans="1:3" x14ac:dyDescent="0.2">
      <c r="A201" s="163" t="s">
        <v>212</v>
      </c>
      <c r="B201" s="46">
        <f>'JURNAL '!D201</f>
        <v>0</v>
      </c>
      <c r="C201" s="48"/>
    </row>
    <row r="202" spans="1:3" x14ac:dyDescent="0.2">
      <c r="A202" s="26" t="s">
        <v>75</v>
      </c>
      <c r="B202" s="25">
        <f>SUM(B193:B201)</f>
        <v>0</v>
      </c>
      <c r="C202" s="26"/>
    </row>
    <row r="205" spans="1:3" x14ac:dyDescent="0.2">
      <c r="A205" s="113" t="s">
        <v>65</v>
      </c>
      <c r="B205" s="113"/>
      <c r="C205" s="113"/>
    </row>
    <row r="206" spans="1:3" x14ac:dyDescent="0.2">
      <c r="A206" s="113" t="s">
        <v>10</v>
      </c>
      <c r="B206" s="113"/>
      <c r="C206" s="35" t="s">
        <v>11</v>
      </c>
    </row>
    <row r="207" spans="1:3" x14ac:dyDescent="0.2">
      <c r="A207" s="55" t="str">
        <f>'JURNAL '!A148</f>
        <v>17 Agustus</v>
      </c>
      <c r="B207" s="46">
        <f>'JURNAL '!D148</f>
        <v>0</v>
      </c>
      <c r="C207" s="47"/>
    </row>
    <row r="208" spans="1:3" x14ac:dyDescent="0.2">
      <c r="A208" s="55" t="str">
        <f>'JURNAL '!A172</f>
        <v>1 Oktober</v>
      </c>
      <c r="B208" s="45">
        <f>'JURNAL '!D172</f>
        <v>0</v>
      </c>
      <c r="C208" s="47"/>
    </row>
    <row r="209" spans="1:3" x14ac:dyDescent="0.2">
      <c r="A209" s="29"/>
      <c r="B209" s="30">
        <f>SUM(B207:B208)</f>
        <v>0</v>
      </c>
      <c r="C209" s="29"/>
    </row>
    <row r="210" spans="1:3" x14ac:dyDescent="0.2">
      <c r="B210" s="11"/>
      <c r="C210" s="11"/>
    </row>
    <row r="212" spans="1:3" x14ac:dyDescent="0.2">
      <c r="A212" s="113" t="s">
        <v>68</v>
      </c>
      <c r="B212" s="113"/>
      <c r="C212" s="113"/>
    </row>
    <row r="213" spans="1:3" x14ac:dyDescent="0.2">
      <c r="A213" s="113" t="s">
        <v>10</v>
      </c>
      <c r="B213" s="113"/>
      <c r="C213" s="35" t="s">
        <v>11</v>
      </c>
    </row>
    <row r="214" spans="1:3" x14ac:dyDescent="0.2">
      <c r="A214" s="55">
        <f>'JURNAL '!A168</f>
        <v>44102</v>
      </c>
      <c r="B214" s="46">
        <f>'JURNAL '!D168</f>
        <v>0</v>
      </c>
      <c r="C214" s="47"/>
    </row>
    <row r="215" spans="1:3" x14ac:dyDescent="0.2">
      <c r="A215" s="29"/>
      <c r="B215" s="30">
        <f>SUM(B214:B214)</f>
        <v>0</v>
      </c>
      <c r="C215" s="29"/>
    </row>
    <row r="217" spans="1:3" x14ac:dyDescent="0.2">
      <c r="A217" s="113" t="s">
        <v>72</v>
      </c>
      <c r="B217" s="113"/>
      <c r="C217" s="113"/>
    </row>
    <row r="218" spans="1:3" x14ac:dyDescent="0.2">
      <c r="A218" s="113" t="s">
        <v>10</v>
      </c>
      <c r="B218" s="113"/>
      <c r="C218" s="35" t="s">
        <v>11</v>
      </c>
    </row>
    <row r="219" spans="1:3" x14ac:dyDescent="0.2">
      <c r="A219" s="55" t="str">
        <f>'JURNAL '!A204</f>
        <v>25 Desember</v>
      </c>
      <c r="B219" s="46">
        <f>'JURNAL '!D204</f>
        <v>0</v>
      </c>
      <c r="C219" s="47"/>
    </row>
    <row r="220" spans="1:3" x14ac:dyDescent="0.2">
      <c r="A220" s="29"/>
      <c r="B220" s="19">
        <f>SUM(B219:B219)</f>
        <v>0</v>
      </c>
      <c r="C220" s="29"/>
    </row>
    <row r="223" spans="1:3" x14ac:dyDescent="0.2">
      <c r="A223" s="113" t="s">
        <v>53</v>
      </c>
      <c r="B223" s="113"/>
      <c r="C223" s="113"/>
    </row>
    <row r="224" spans="1:3" x14ac:dyDescent="0.2">
      <c r="A224" s="113" t="s">
        <v>10</v>
      </c>
      <c r="B224" s="113"/>
      <c r="C224" s="31" t="s">
        <v>52</v>
      </c>
    </row>
    <row r="225" spans="1:3" x14ac:dyDescent="0.2">
      <c r="A225" s="55" t="str">
        <f>'JURNAL '!A18</f>
        <v>10 Februari</v>
      </c>
      <c r="B225" s="47">
        <f>'JURNAL '!D18</f>
        <v>0</v>
      </c>
      <c r="C225" s="47"/>
    </row>
    <row r="226" spans="1:3" x14ac:dyDescent="0.2">
      <c r="A226" s="28"/>
      <c r="B226" s="31">
        <f>SUM(B225)</f>
        <v>0</v>
      </c>
      <c r="C226" s="21"/>
    </row>
    <row r="229" spans="1:3" x14ac:dyDescent="0.2">
      <c r="A229" s="113" t="s">
        <v>147</v>
      </c>
      <c r="B229" s="113"/>
      <c r="C229" s="113"/>
    </row>
    <row r="230" spans="1:3" x14ac:dyDescent="0.2">
      <c r="A230" s="113" t="s">
        <v>10</v>
      </c>
      <c r="B230" s="113"/>
      <c r="C230" s="31" t="s">
        <v>52</v>
      </c>
    </row>
    <row r="231" spans="1:3" x14ac:dyDescent="0.2">
      <c r="A231" s="55" t="str">
        <f>'JURNAL '!A126</f>
        <v>2 Juli</v>
      </c>
      <c r="B231" s="47">
        <f>'JURNAL '!D126</f>
        <v>0</v>
      </c>
      <c r="C231" s="47"/>
    </row>
    <row r="232" spans="1:3" x14ac:dyDescent="0.2">
      <c r="A232" s="28"/>
      <c r="B232" s="31">
        <f>SUM(B231)</f>
        <v>0</v>
      </c>
      <c r="C232" s="21"/>
    </row>
    <row r="235" spans="1:3" x14ac:dyDescent="0.2">
      <c r="A235" s="113" t="s">
        <v>222</v>
      </c>
      <c r="B235" s="113"/>
      <c r="C235" s="113"/>
    </row>
    <row r="236" spans="1:3" x14ac:dyDescent="0.2">
      <c r="A236" s="113" t="s">
        <v>10</v>
      </c>
      <c r="B236" s="113"/>
      <c r="C236" s="31" t="s">
        <v>52</v>
      </c>
    </row>
    <row r="237" spans="1:3" x14ac:dyDescent="0.2">
      <c r="A237" s="55">
        <f>'JURNAL '!A192</f>
        <v>44154</v>
      </c>
      <c r="B237" s="47">
        <f>'JURNAL '!D192</f>
        <v>0</v>
      </c>
      <c r="C237" s="47"/>
    </row>
    <row r="238" spans="1:3" x14ac:dyDescent="0.2">
      <c r="A238" s="28"/>
      <c r="B238" s="31">
        <f>SUM(B237)</f>
        <v>0</v>
      </c>
      <c r="C238" s="21"/>
    </row>
    <row r="241" spans="1:4" x14ac:dyDescent="0.2">
      <c r="A241" s="113" t="s">
        <v>223</v>
      </c>
      <c r="B241" s="113"/>
      <c r="C241" s="113"/>
    </row>
    <row r="242" spans="1:4" x14ac:dyDescent="0.2">
      <c r="A242" s="113" t="s">
        <v>10</v>
      </c>
      <c r="B242" s="113"/>
      <c r="C242" s="31" t="s">
        <v>52</v>
      </c>
    </row>
    <row r="243" spans="1:4" x14ac:dyDescent="0.2">
      <c r="A243" s="55">
        <f>'JURNAL '!A195</f>
        <v>44163</v>
      </c>
      <c r="B243" s="47">
        <f>'JURNAL '!D195</f>
        <v>0</v>
      </c>
      <c r="C243" s="47"/>
    </row>
    <row r="244" spans="1:4" x14ac:dyDescent="0.2">
      <c r="A244" s="28"/>
      <c r="B244" s="31">
        <f>SUM(B243)</f>
        <v>0</v>
      </c>
      <c r="C244" s="21"/>
    </row>
    <row r="246" spans="1:4" x14ac:dyDescent="0.2">
      <c r="C246" s="1"/>
    </row>
    <row r="247" spans="1:4" x14ac:dyDescent="0.2">
      <c r="A247" s="114" t="s">
        <v>224</v>
      </c>
      <c r="B247" s="114"/>
      <c r="C247" s="114"/>
    </row>
    <row r="248" spans="1:4" x14ac:dyDescent="0.2">
      <c r="A248" s="114" t="s">
        <v>10</v>
      </c>
      <c r="B248" s="114"/>
      <c r="C248" s="56" t="s">
        <v>11</v>
      </c>
      <c r="D248" s="12"/>
    </row>
    <row r="249" spans="1:4" x14ac:dyDescent="0.2">
      <c r="A249" s="163">
        <f>'JURNAL '!A63</f>
        <v>43938</v>
      </c>
      <c r="B249" s="46">
        <f>'JURNAL '!D64</f>
        <v>0</v>
      </c>
      <c r="C249" s="46">
        <f>'JURNAL '!E43</f>
        <v>0</v>
      </c>
      <c r="D249" s="12"/>
    </row>
    <row r="250" spans="1:4" x14ac:dyDescent="0.2">
      <c r="A250" s="163">
        <f>'JURNAL '!A68</f>
        <v>43944</v>
      </c>
      <c r="B250" s="46">
        <f>'JURNAL '!D69</f>
        <v>0</v>
      </c>
      <c r="C250" s="46"/>
      <c r="D250" s="12"/>
    </row>
    <row r="251" spans="1:4" x14ac:dyDescent="0.2">
      <c r="A251" s="163">
        <f>'JURNAL '!A72</f>
        <v>43951</v>
      </c>
      <c r="B251" s="46">
        <f>'JURNAL '!D73</f>
        <v>0</v>
      </c>
      <c r="C251" s="46"/>
    </row>
    <row r="252" spans="1:4" x14ac:dyDescent="0.2">
      <c r="A252" s="163" t="str">
        <f>'JURNAL '!A89</f>
        <v>21 Mei</v>
      </c>
      <c r="B252" s="46">
        <f>'JURNAL '!D90</f>
        <v>0</v>
      </c>
      <c r="C252" s="46"/>
    </row>
    <row r="253" spans="1:4" x14ac:dyDescent="0.2">
      <c r="A253" s="68"/>
      <c r="B253" s="25">
        <f>SUM(B249:B252)</f>
        <v>0</v>
      </c>
      <c r="C253" s="20"/>
    </row>
    <row r="254" spans="1:4" x14ac:dyDescent="0.2">
      <c r="C254" s="1"/>
    </row>
    <row r="255" spans="1:4" x14ac:dyDescent="0.2">
      <c r="C255" s="1"/>
    </row>
    <row r="256" spans="1:4" x14ac:dyDescent="0.2">
      <c r="A256" s="114" t="s">
        <v>51</v>
      </c>
      <c r="B256" s="114"/>
      <c r="C256" s="114"/>
    </row>
    <row r="257" spans="1:3" x14ac:dyDescent="0.2">
      <c r="A257" s="98" t="s">
        <v>10</v>
      </c>
      <c r="B257" s="98"/>
      <c r="C257" s="56" t="s">
        <v>11</v>
      </c>
    </row>
    <row r="258" spans="1:3" x14ac:dyDescent="0.2">
      <c r="A258" s="164" t="str">
        <f>'JURNAL '!A41</f>
        <v>23 Maret</v>
      </c>
      <c r="B258" s="166">
        <f>'JURNAL '!D42</f>
        <v>0</v>
      </c>
      <c r="C258" s="165"/>
    </row>
    <row r="259" spans="1:3" x14ac:dyDescent="0.2">
      <c r="A259" s="164" t="str">
        <f>'JURNAL '!A110</f>
        <v>17 Juni</v>
      </c>
      <c r="B259" s="166">
        <f>'JURNAL '!D111</f>
        <v>0</v>
      </c>
      <c r="C259" s="165"/>
    </row>
    <row r="260" spans="1:3" x14ac:dyDescent="0.2">
      <c r="A260" s="167">
        <f>'JURNAL '!A183</f>
        <v>44142</v>
      </c>
      <c r="B260" s="166">
        <f>'JURNAL '!D185</f>
        <v>0</v>
      </c>
      <c r="C260" s="165"/>
    </row>
    <row r="261" spans="1:3" x14ac:dyDescent="0.2">
      <c r="A261" s="68"/>
      <c r="B261" s="20">
        <f>SUM(B258:B260)</f>
        <v>0</v>
      </c>
      <c r="C261" s="20"/>
    </row>
    <row r="262" spans="1:3" x14ac:dyDescent="0.2">
      <c r="C262" s="1"/>
    </row>
    <row r="263" spans="1:3" x14ac:dyDescent="0.2">
      <c r="C263" s="1"/>
    </row>
    <row r="264" spans="1:3" x14ac:dyDescent="0.2">
      <c r="A264" s="114" t="s">
        <v>225</v>
      </c>
      <c r="B264" s="114"/>
      <c r="C264" s="114"/>
    </row>
    <row r="265" spans="1:3" x14ac:dyDescent="0.2">
      <c r="A265" s="98" t="s">
        <v>10</v>
      </c>
      <c r="B265" s="98"/>
      <c r="C265" s="56" t="s">
        <v>11</v>
      </c>
    </row>
    <row r="266" spans="1:3" x14ac:dyDescent="0.2">
      <c r="A266" s="53" t="str">
        <f>'JURNAL '!A126</f>
        <v>2 Juli</v>
      </c>
      <c r="B266" s="46"/>
      <c r="C266" s="46">
        <f>'JURNAL '!E129</f>
        <v>0</v>
      </c>
    </row>
    <row r="267" spans="1:3" x14ac:dyDescent="0.2">
      <c r="A267" s="53"/>
      <c r="B267" s="46"/>
      <c r="C267" s="46"/>
    </row>
    <row r="268" spans="1:3" x14ac:dyDescent="0.2">
      <c r="A268" s="68"/>
      <c r="B268" s="20"/>
      <c r="C268" s="20"/>
    </row>
    <row r="269" spans="1:3" x14ac:dyDescent="0.2">
      <c r="A269" s="169"/>
      <c r="B269" s="170"/>
      <c r="C269" s="170"/>
    </row>
    <row r="270" spans="1:3" x14ac:dyDescent="0.2">
      <c r="A270" s="169"/>
      <c r="B270" s="170"/>
      <c r="C270" s="170"/>
    </row>
    <row r="271" spans="1:3" x14ac:dyDescent="0.2">
      <c r="A271" s="114" t="s">
        <v>226</v>
      </c>
      <c r="B271" s="114"/>
      <c r="C271" s="114"/>
    </row>
    <row r="272" spans="1:3" x14ac:dyDescent="0.2">
      <c r="A272" s="98" t="s">
        <v>10</v>
      </c>
      <c r="B272" s="98"/>
      <c r="C272" s="56" t="s">
        <v>11</v>
      </c>
    </row>
    <row r="273" spans="1:7" x14ac:dyDescent="0.2">
      <c r="A273" s="53" t="str">
        <f>'JURNAL '!A144</f>
        <v>5 Agustus</v>
      </c>
      <c r="B273" s="46">
        <f>'JURNAL '!D145</f>
        <v>0</v>
      </c>
      <c r="C273" s="46"/>
    </row>
    <row r="274" spans="1:7" x14ac:dyDescent="0.2">
      <c r="A274" s="23"/>
      <c r="B274" s="20"/>
      <c r="C274" s="20"/>
    </row>
    <row r="275" spans="1:7" x14ac:dyDescent="0.2">
      <c r="A275" s="171"/>
      <c r="B275" s="170"/>
      <c r="C275" s="170"/>
    </row>
    <row r="276" spans="1:7" x14ac:dyDescent="0.2">
      <c r="A276" s="171"/>
      <c r="B276" s="170"/>
      <c r="C276" s="170"/>
    </row>
    <row r="277" spans="1:7" x14ac:dyDescent="0.2">
      <c r="A277" s="114" t="s">
        <v>227</v>
      </c>
      <c r="B277" s="114"/>
      <c r="C277" s="114"/>
    </row>
    <row r="278" spans="1:7" x14ac:dyDescent="0.2">
      <c r="A278" s="98" t="s">
        <v>10</v>
      </c>
      <c r="B278" s="98"/>
      <c r="C278" s="56" t="s">
        <v>11</v>
      </c>
    </row>
    <row r="279" spans="1:7" x14ac:dyDescent="0.2">
      <c r="A279" s="53">
        <f>'JURNAL '!A168</f>
        <v>44102</v>
      </c>
      <c r="B279" s="46"/>
      <c r="C279" s="46">
        <f>'JURNAL '!E169</f>
        <v>0</v>
      </c>
    </row>
    <row r="280" spans="1:7" x14ac:dyDescent="0.2">
      <c r="A280" s="23"/>
      <c r="B280" s="20"/>
      <c r="C280" s="20"/>
    </row>
    <row r="281" spans="1:7" x14ac:dyDescent="0.2">
      <c r="A281" s="171"/>
      <c r="B281" s="170"/>
      <c r="C281" s="170"/>
    </row>
    <row r="282" spans="1:7" x14ac:dyDescent="0.2">
      <c r="A282" s="171"/>
      <c r="B282" s="170"/>
      <c r="C282" s="170"/>
    </row>
    <row r="283" spans="1:7" x14ac:dyDescent="0.2">
      <c r="A283" s="168" t="s">
        <v>70</v>
      </c>
      <c r="B283" s="168"/>
      <c r="C283" s="168"/>
    </row>
    <row r="284" spans="1:7" x14ac:dyDescent="0.2">
      <c r="A284" s="98" t="s">
        <v>10</v>
      </c>
      <c r="B284" s="98"/>
      <c r="C284" s="56" t="s">
        <v>11</v>
      </c>
    </row>
    <row r="285" spans="1:7" x14ac:dyDescent="0.2">
      <c r="A285" s="53" t="s">
        <v>69</v>
      </c>
      <c r="B285" s="46">
        <v>31500000</v>
      </c>
      <c r="C285" s="46"/>
      <c r="E285" s="36"/>
      <c r="F285" s="37"/>
      <c r="G285" s="37"/>
    </row>
    <row r="286" spans="1:7" x14ac:dyDescent="0.2">
      <c r="A286" s="23"/>
      <c r="B286" s="20"/>
      <c r="C286" s="20"/>
      <c r="E286"/>
      <c r="G286"/>
    </row>
    <row r="287" spans="1:7" x14ac:dyDescent="0.2">
      <c r="A287" s="171"/>
      <c r="B287" s="170"/>
      <c r="C287" s="170"/>
      <c r="E287"/>
      <c r="G287"/>
    </row>
    <row r="288" spans="1:7" x14ac:dyDescent="0.2">
      <c r="A288" s="171"/>
      <c r="B288" s="170"/>
      <c r="C288" s="170"/>
      <c r="E288"/>
      <c r="G288"/>
    </row>
    <row r="289" spans="1:5" x14ac:dyDescent="0.2">
      <c r="A289" s="168" t="s">
        <v>74</v>
      </c>
      <c r="B289" s="168"/>
      <c r="C289" s="168"/>
      <c r="E289"/>
    </row>
    <row r="290" spans="1:5" x14ac:dyDescent="0.2">
      <c r="A290" s="98" t="s">
        <v>10</v>
      </c>
      <c r="B290" s="98"/>
      <c r="C290" s="56" t="s">
        <v>11</v>
      </c>
      <c r="E290"/>
    </row>
    <row r="291" spans="1:5" x14ac:dyDescent="0.2">
      <c r="A291" s="53" t="s">
        <v>73</v>
      </c>
      <c r="B291" s="46"/>
      <c r="C291" s="46">
        <v>103410000</v>
      </c>
    </row>
    <row r="292" spans="1:5" x14ac:dyDescent="0.2">
      <c r="A292" s="172"/>
      <c r="B292" s="65"/>
      <c r="C292" s="65"/>
    </row>
    <row r="293" spans="1:5" x14ac:dyDescent="0.2">
      <c r="A293" s="173"/>
      <c r="B293" s="174"/>
      <c r="C293" s="174"/>
    </row>
    <row r="294" spans="1:5" x14ac:dyDescent="0.2">
      <c r="A294" s="114" t="s">
        <v>61</v>
      </c>
      <c r="B294" s="114"/>
      <c r="C294" s="114"/>
    </row>
    <row r="295" spans="1:5" x14ac:dyDescent="0.2">
      <c r="A295" s="98" t="s">
        <v>10</v>
      </c>
      <c r="B295" s="98"/>
      <c r="C295" s="56" t="s">
        <v>11</v>
      </c>
    </row>
    <row r="296" spans="1:5" x14ac:dyDescent="0.2">
      <c r="A296" s="53" t="str">
        <f>'JURNAL '!A23</f>
        <v>16 Februari</v>
      </c>
      <c r="B296" s="46">
        <f>'JURNAL '!D24</f>
        <v>0</v>
      </c>
      <c r="C296" s="46"/>
    </row>
    <row r="297" spans="1:5" x14ac:dyDescent="0.2">
      <c r="A297" s="74" t="str">
        <f>'JURNAL '!A138</f>
        <v>28 Juli</v>
      </c>
      <c r="B297" s="83">
        <f>'JURNAL '!D141</f>
        <v>0</v>
      </c>
      <c r="C297" s="83"/>
    </row>
    <row r="298" spans="1:5" x14ac:dyDescent="0.2">
      <c r="A298" s="102"/>
      <c r="B298" s="104">
        <f>SUM(B296:B297)</f>
        <v>0</v>
      </c>
      <c r="C298" s="103"/>
    </row>
    <row r="299" spans="1:5" x14ac:dyDescent="0.2">
      <c r="C299" s="1"/>
    </row>
    <row r="300" spans="1:5" x14ac:dyDescent="0.2">
      <c r="A300" s="114" t="s">
        <v>62</v>
      </c>
      <c r="B300" s="114"/>
      <c r="C300" s="114"/>
    </row>
    <row r="301" spans="1:5" x14ac:dyDescent="0.2">
      <c r="A301" s="98" t="s">
        <v>10</v>
      </c>
      <c r="B301" s="98"/>
      <c r="C301" s="56" t="s">
        <v>11</v>
      </c>
    </row>
    <row r="302" spans="1:5" x14ac:dyDescent="0.2">
      <c r="A302" s="53" t="str">
        <f>'JURNAL '!A152</f>
        <v>21 Agustus</v>
      </c>
      <c r="B302" s="46">
        <f>'JURNAL '!D153</f>
        <v>0</v>
      </c>
      <c r="C302" s="46"/>
    </row>
    <row r="303" spans="1:5" x14ac:dyDescent="0.2">
      <c r="A303" s="68"/>
      <c r="B303" s="20"/>
      <c r="C303" s="20"/>
    </row>
    <row r="304" spans="1:5" x14ac:dyDescent="0.2">
      <c r="A304" s="36"/>
      <c r="B304" s="37"/>
      <c r="C304" s="37"/>
    </row>
    <row r="305" spans="1:3" x14ac:dyDescent="0.2">
      <c r="A305" s="36"/>
      <c r="B305" s="37"/>
      <c r="C305" s="37"/>
    </row>
    <row r="306" spans="1:3" x14ac:dyDescent="0.2">
      <c r="A306" s="114" t="s">
        <v>63</v>
      </c>
      <c r="B306" s="114"/>
      <c r="C306" s="114"/>
    </row>
    <row r="307" spans="1:3" x14ac:dyDescent="0.2">
      <c r="A307" s="98" t="s">
        <v>10</v>
      </c>
      <c r="B307" s="98"/>
      <c r="C307" s="56" t="s">
        <v>11</v>
      </c>
    </row>
    <row r="308" spans="1:3" x14ac:dyDescent="0.2">
      <c r="A308" s="53">
        <f>'JURNAL '!A157</f>
        <v>44082</v>
      </c>
      <c r="B308" s="47">
        <f>'JURNAL '!D158</f>
        <v>0</v>
      </c>
      <c r="C308" s="46"/>
    </row>
    <row r="309" spans="1:3" x14ac:dyDescent="0.2">
      <c r="A309" s="68"/>
      <c r="B309" s="20"/>
      <c r="C309" s="20"/>
    </row>
    <row r="310" spans="1:3" x14ac:dyDescent="0.2">
      <c r="A310" s="12"/>
      <c r="B310" s="11"/>
      <c r="C310" s="11"/>
    </row>
    <row r="311" spans="1:3" x14ac:dyDescent="0.2">
      <c r="C311" s="1"/>
    </row>
    <row r="312" spans="1:3" x14ac:dyDescent="0.2">
      <c r="A312" s="114" t="s">
        <v>66</v>
      </c>
      <c r="B312" s="114"/>
      <c r="C312" s="114"/>
    </row>
    <row r="313" spans="1:3" x14ac:dyDescent="0.2">
      <c r="A313" s="98" t="s">
        <v>10</v>
      </c>
      <c r="B313" s="98"/>
      <c r="C313" s="56" t="s">
        <v>11</v>
      </c>
    </row>
    <row r="314" spans="1:3" x14ac:dyDescent="0.2">
      <c r="A314" s="53" t="str">
        <f>'JURNAL '!A148</f>
        <v>17 Agustus</v>
      </c>
      <c r="B314" s="47">
        <f>'JURNAL '!D149</f>
        <v>0</v>
      </c>
      <c r="C314" s="46"/>
    </row>
    <row r="315" spans="1:3" x14ac:dyDescent="0.2">
      <c r="A315" s="68"/>
      <c r="B315" s="20"/>
      <c r="C315" s="20"/>
    </row>
    <row r="316" spans="1:3" x14ac:dyDescent="0.2">
      <c r="A316" s="12"/>
      <c r="B316" s="11"/>
      <c r="C316" s="11"/>
    </row>
    <row r="317" spans="1:3" x14ac:dyDescent="0.2">
      <c r="C317" s="1"/>
    </row>
    <row r="318" spans="1:3" x14ac:dyDescent="0.2">
      <c r="A318" s="114" t="s">
        <v>67</v>
      </c>
      <c r="B318" s="114"/>
      <c r="C318" s="114"/>
    </row>
    <row r="319" spans="1:3" x14ac:dyDescent="0.2">
      <c r="A319" s="98" t="s">
        <v>10</v>
      </c>
      <c r="B319" s="98"/>
      <c r="C319" s="56" t="s">
        <v>11</v>
      </c>
    </row>
    <row r="320" spans="1:3" x14ac:dyDescent="0.2">
      <c r="A320" s="53" t="str">
        <f>'JURNAL '!A172</f>
        <v>1 Oktober</v>
      </c>
      <c r="B320" s="47">
        <f>'JURNAL '!D173</f>
        <v>0</v>
      </c>
      <c r="C320" s="46"/>
    </row>
    <row r="321" spans="1:3" x14ac:dyDescent="0.2">
      <c r="A321" s="68"/>
      <c r="B321" s="20"/>
      <c r="C321" s="20"/>
    </row>
  </sheetData>
  <mergeCells count="66">
    <mergeCell ref="A1:C1"/>
    <mergeCell ref="A179:C179"/>
    <mergeCell ref="A185:C185"/>
    <mergeCell ref="A235:C235"/>
    <mergeCell ref="A236:B236"/>
    <mergeCell ref="A3:C3"/>
    <mergeCell ref="A117:C117"/>
    <mergeCell ref="A141:C141"/>
    <mergeCell ref="A191:C191"/>
    <mergeCell ref="A4:B4"/>
    <mergeCell ref="A118:B118"/>
    <mergeCell ref="A142:B142"/>
    <mergeCell ref="A192:B192"/>
    <mergeCell ref="A241:C241"/>
    <mergeCell ref="A242:B242"/>
    <mergeCell ref="A50:C50"/>
    <mergeCell ref="A51:B51"/>
    <mergeCell ref="A264:C264"/>
    <mergeCell ref="A223:C223"/>
    <mergeCell ref="A42:C42"/>
    <mergeCell ref="A224:B224"/>
    <mergeCell ref="A43:B43"/>
    <mergeCell ref="A218:B218"/>
    <mergeCell ref="A247:C247"/>
    <mergeCell ref="A248:B248"/>
    <mergeCell ref="A135:C135"/>
    <mergeCell ref="A173:C173"/>
    <mergeCell ref="A136:B136"/>
    <mergeCell ref="A174:B174"/>
    <mergeCell ref="A213:B213"/>
    <mergeCell ref="A73:C73"/>
    <mergeCell ref="A283:C283"/>
    <mergeCell ref="A74:B74"/>
    <mergeCell ref="A289:C289"/>
    <mergeCell ref="A256:C256"/>
    <mergeCell ref="A167:C167"/>
    <mergeCell ref="A168:B168"/>
    <mergeCell ref="A217:C217"/>
    <mergeCell ref="A161:C161"/>
    <mergeCell ref="A162:B162"/>
    <mergeCell ref="A212:C212"/>
    <mergeCell ref="A80:C80"/>
    <mergeCell ref="A81:B81"/>
    <mergeCell ref="A294:C294"/>
    <mergeCell ref="A300:C300"/>
    <mergeCell ref="A87:C87"/>
    <mergeCell ref="A88:B88"/>
    <mergeCell ref="A271:C271"/>
    <mergeCell ref="A277:C277"/>
    <mergeCell ref="A129:C129"/>
    <mergeCell ref="A155:C155"/>
    <mergeCell ref="A205:C205"/>
    <mergeCell ref="A130:B130"/>
    <mergeCell ref="A156:B156"/>
    <mergeCell ref="A206:B206"/>
    <mergeCell ref="A94:C94"/>
    <mergeCell ref="A95:B95"/>
    <mergeCell ref="A312:C312"/>
    <mergeCell ref="A103:C103"/>
    <mergeCell ref="A104:B104"/>
    <mergeCell ref="A318:C318"/>
    <mergeCell ref="A229:C229"/>
    <mergeCell ref="A230:B230"/>
    <mergeCell ref="A111:C111"/>
    <mergeCell ref="A112:B112"/>
    <mergeCell ref="A306:C30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6417-716B-CE47-B1C8-382A66B00226}">
  <dimension ref="A2:G58"/>
  <sheetViews>
    <sheetView topLeftCell="A38" zoomScale="114" workbookViewId="0">
      <selection activeCell="G55" sqref="G55"/>
    </sheetView>
  </sheetViews>
  <sheetFormatPr baseColWidth="10" defaultRowHeight="16" x14ac:dyDescent="0.2"/>
  <cols>
    <col min="1" max="1" width="9" style="4" customWidth="1"/>
    <col min="2" max="2" width="44.6640625" customWidth="1"/>
    <col min="3" max="3" width="27.33203125" customWidth="1"/>
    <col min="4" max="4" width="16.33203125" style="1" customWidth="1"/>
    <col min="5" max="5" width="16.5" style="1" customWidth="1"/>
    <col min="6" max="6" width="14.83203125" style="1" customWidth="1"/>
    <col min="7" max="7" width="19.1640625" style="1" customWidth="1"/>
  </cols>
  <sheetData>
    <row r="2" spans="1:7" ht="19" x14ac:dyDescent="0.25">
      <c r="A2" s="118" t="s">
        <v>135</v>
      </c>
      <c r="B2" s="118"/>
      <c r="C2" s="5"/>
      <c r="D2" s="6"/>
      <c r="E2" s="6"/>
    </row>
    <row r="4" spans="1:7" s="3" customFormat="1" x14ac:dyDescent="0.2">
      <c r="B4" s="3" t="s">
        <v>5</v>
      </c>
      <c r="C4" s="3" t="s">
        <v>9</v>
      </c>
      <c r="D4" s="2" t="s">
        <v>10</v>
      </c>
      <c r="E4" s="2" t="s">
        <v>11</v>
      </c>
      <c r="F4" s="2"/>
      <c r="G4" s="2"/>
    </row>
    <row r="5" spans="1:7" ht="16" customHeight="1" x14ac:dyDescent="0.2">
      <c r="A5" s="116">
        <v>1</v>
      </c>
      <c r="B5" s="119" t="s">
        <v>98</v>
      </c>
      <c r="C5" s="5" t="s">
        <v>99</v>
      </c>
      <c r="D5" s="6"/>
      <c r="E5" s="6"/>
    </row>
    <row r="6" spans="1:7" x14ac:dyDescent="0.2">
      <c r="A6" s="116"/>
      <c r="B6" s="119"/>
      <c r="C6" s="5" t="s">
        <v>100</v>
      </c>
      <c r="D6" s="6"/>
      <c r="E6" s="6"/>
    </row>
    <row r="7" spans="1:7" s="12" customFormat="1" x14ac:dyDescent="0.2">
      <c r="A7" s="80"/>
      <c r="B7" s="81"/>
      <c r="D7" s="11"/>
      <c r="E7" s="11"/>
      <c r="F7" s="11"/>
      <c r="G7" s="11"/>
    </row>
    <row r="8" spans="1:7" ht="17" customHeight="1" x14ac:dyDescent="0.2">
      <c r="A8" s="116">
        <v>2</v>
      </c>
      <c r="B8" s="105" t="s">
        <v>242</v>
      </c>
      <c r="C8" s="5" t="s">
        <v>100</v>
      </c>
      <c r="D8" s="6"/>
      <c r="E8" s="6"/>
    </row>
    <row r="9" spans="1:7" x14ac:dyDescent="0.2">
      <c r="A9" s="116"/>
      <c r="B9" s="105"/>
      <c r="C9" s="5" t="s">
        <v>1</v>
      </c>
      <c r="D9" s="6"/>
      <c r="E9" s="6"/>
    </row>
    <row r="10" spans="1:7" x14ac:dyDescent="0.2">
      <c r="A10" s="116"/>
      <c r="B10" s="105"/>
      <c r="C10" s="5"/>
      <c r="D10" s="6"/>
      <c r="E10" s="6"/>
    </row>
    <row r="11" spans="1:7" x14ac:dyDescent="0.2">
      <c r="A11" s="116"/>
      <c r="B11" s="105"/>
      <c r="C11" s="5" t="s">
        <v>3</v>
      </c>
      <c r="D11" s="6"/>
      <c r="E11" s="6"/>
    </row>
    <row r="12" spans="1:7" x14ac:dyDescent="0.2">
      <c r="A12" s="116"/>
      <c r="B12" s="105"/>
      <c r="C12" s="5" t="s">
        <v>4</v>
      </c>
      <c r="D12" s="6"/>
      <c r="E12" s="6"/>
    </row>
    <row r="14" spans="1:7" ht="51" x14ac:dyDescent="0.2">
      <c r="A14" s="99">
        <v>3</v>
      </c>
      <c r="B14" s="84" t="s">
        <v>228</v>
      </c>
      <c r="C14" s="120" t="s">
        <v>106</v>
      </c>
      <c r="D14" s="120"/>
      <c r="E14" s="120"/>
    </row>
    <row r="16" spans="1:7" ht="16" customHeight="1" x14ac:dyDescent="0.2">
      <c r="A16" s="116">
        <v>4</v>
      </c>
      <c r="B16" s="105" t="s">
        <v>235</v>
      </c>
      <c r="C16" s="117" t="s">
        <v>107</v>
      </c>
      <c r="D16" s="117"/>
      <c r="E16" s="117"/>
    </row>
    <row r="17" spans="1:5" x14ac:dyDescent="0.2">
      <c r="A17" s="116"/>
      <c r="B17" s="105"/>
      <c r="C17" s="117" t="s">
        <v>108</v>
      </c>
      <c r="D17" s="117"/>
      <c r="E17" s="117"/>
    </row>
    <row r="18" spans="1:5" x14ac:dyDescent="0.2">
      <c r="A18" s="116"/>
      <c r="B18" s="105"/>
      <c r="C18" s="117" t="s">
        <v>252</v>
      </c>
      <c r="D18" s="117"/>
      <c r="E18" s="117"/>
    </row>
    <row r="20" spans="1:5" ht="20" customHeight="1" x14ac:dyDescent="0.2">
      <c r="A20" s="116">
        <v>5</v>
      </c>
      <c r="B20" s="105" t="s">
        <v>229</v>
      </c>
      <c r="C20" s="117" t="s">
        <v>107</v>
      </c>
      <c r="D20" s="117"/>
      <c r="E20" s="117"/>
    </row>
    <row r="21" spans="1:5" x14ac:dyDescent="0.2">
      <c r="A21" s="116"/>
      <c r="B21" s="105"/>
      <c r="C21" s="117" t="s">
        <v>230</v>
      </c>
      <c r="D21" s="117"/>
      <c r="E21" s="117"/>
    </row>
    <row r="22" spans="1:5" x14ac:dyDescent="0.2">
      <c r="A22" s="116"/>
      <c r="B22" s="105"/>
      <c r="C22" s="117" t="s">
        <v>253</v>
      </c>
      <c r="D22" s="117"/>
      <c r="E22" s="117"/>
    </row>
    <row r="24" spans="1:5" x14ac:dyDescent="0.2">
      <c r="A24" s="100"/>
      <c r="B24" s="105" t="s">
        <v>231</v>
      </c>
      <c r="C24" s="117" t="s">
        <v>107</v>
      </c>
      <c r="D24" s="117"/>
      <c r="E24" s="117"/>
    </row>
    <row r="25" spans="1:5" x14ac:dyDescent="0.2">
      <c r="A25" s="100"/>
      <c r="B25" s="105"/>
      <c r="C25" s="117" t="s">
        <v>230</v>
      </c>
      <c r="D25" s="117"/>
      <c r="E25" s="117"/>
    </row>
    <row r="26" spans="1:5" x14ac:dyDescent="0.2">
      <c r="A26" s="100"/>
      <c r="B26" s="105"/>
      <c r="C26" s="117" t="s">
        <v>254</v>
      </c>
      <c r="D26" s="117"/>
      <c r="E26" s="117"/>
    </row>
    <row r="29" spans="1:5" ht="17" customHeight="1" x14ac:dyDescent="0.2">
      <c r="A29" s="116">
        <v>6</v>
      </c>
      <c r="B29" s="105" t="s">
        <v>232</v>
      </c>
      <c r="C29" s="85" t="s">
        <v>6</v>
      </c>
      <c r="D29" s="6"/>
      <c r="E29" s="6"/>
    </row>
    <row r="30" spans="1:5" x14ac:dyDescent="0.2">
      <c r="A30" s="116"/>
      <c r="B30" s="105"/>
      <c r="C30" s="86" t="s">
        <v>7</v>
      </c>
      <c r="D30" s="6"/>
      <c r="E30" s="6"/>
    </row>
    <row r="31" spans="1:5" x14ac:dyDescent="0.2">
      <c r="A31" s="116"/>
      <c r="B31" s="105"/>
      <c r="C31" s="86" t="s">
        <v>1</v>
      </c>
      <c r="D31" s="6"/>
      <c r="E31" s="6"/>
    </row>
    <row r="32" spans="1:5" x14ac:dyDescent="0.2">
      <c r="A32" s="116"/>
      <c r="B32" s="105"/>
      <c r="C32" s="5"/>
      <c r="D32" s="6"/>
      <c r="E32" s="6"/>
    </row>
    <row r="33" spans="1:7" x14ac:dyDescent="0.2">
      <c r="A33" s="116"/>
      <c r="B33" s="105"/>
      <c r="C33" s="5" t="s">
        <v>3</v>
      </c>
      <c r="D33" s="6"/>
      <c r="E33" s="6"/>
    </row>
    <row r="34" spans="1:7" x14ac:dyDescent="0.2">
      <c r="A34" s="116"/>
      <c r="B34" s="105"/>
      <c r="C34" s="5" t="s">
        <v>4</v>
      </c>
      <c r="D34" s="6"/>
      <c r="E34" s="6"/>
    </row>
    <row r="36" spans="1:7" ht="16" customHeight="1" x14ac:dyDescent="0.2">
      <c r="A36" s="116">
        <v>7</v>
      </c>
      <c r="B36" s="105" t="s">
        <v>233</v>
      </c>
      <c r="C36" s="5" t="s">
        <v>6</v>
      </c>
      <c r="D36" s="6"/>
      <c r="E36" s="6"/>
    </row>
    <row r="37" spans="1:7" ht="16" customHeight="1" x14ac:dyDescent="0.2">
      <c r="A37" s="116"/>
      <c r="B37" s="105"/>
      <c r="C37" s="5" t="s">
        <v>118</v>
      </c>
      <c r="D37" s="6"/>
      <c r="E37" s="6"/>
      <c r="F37" s="1" t="e">
        <f>+E38/'LAPORAN FISKAL'!I48*'LAPORAN FISKAL'!E51</f>
        <v>#DIV/0!</v>
      </c>
      <c r="G37" s="1">
        <f>+E38*25%</f>
        <v>0</v>
      </c>
    </row>
    <row r="38" spans="1:7" x14ac:dyDescent="0.2">
      <c r="A38" s="116"/>
      <c r="B38" s="105"/>
      <c r="C38" s="5" t="s">
        <v>117</v>
      </c>
      <c r="D38" s="6"/>
      <c r="E38" s="6"/>
    </row>
    <row r="39" spans="1:7" x14ac:dyDescent="0.2">
      <c r="D39" s="11"/>
      <c r="E39" s="11"/>
    </row>
    <row r="40" spans="1:7" ht="16" customHeight="1" x14ac:dyDescent="0.2">
      <c r="A40" s="116">
        <v>8</v>
      </c>
      <c r="B40" s="105" t="s">
        <v>234</v>
      </c>
      <c r="C40" s="5" t="s">
        <v>6</v>
      </c>
      <c r="D40" s="6"/>
      <c r="E40" s="6"/>
    </row>
    <row r="41" spans="1:7" x14ac:dyDescent="0.2">
      <c r="A41" s="116"/>
      <c r="B41" s="105"/>
      <c r="C41" s="5" t="s">
        <v>118</v>
      </c>
      <c r="D41" s="6"/>
      <c r="E41" s="6"/>
      <c r="F41" s="1" t="e">
        <f>+E42/'LAPORAN FISKAL'!I48*'LAPORAN FISKAL'!E51</f>
        <v>#DIV/0!</v>
      </c>
    </row>
    <row r="42" spans="1:7" x14ac:dyDescent="0.2">
      <c r="A42" s="116"/>
      <c r="B42" s="105"/>
      <c r="C42" s="5" t="s">
        <v>117</v>
      </c>
      <c r="D42" s="6"/>
      <c r="E42" s="6"/>
    </row>
    <row r="44" spans="1:7" x14ac:dyDescent="0.2">
      <c r="A44" s="116">
        <v>9</v>
      </c>
      <c r="B44" s="105" t="s">
        <v>237</v>
      </c>
      <c r="C44" s="117" t="s">
        <v>107</v>
      </c>
      <c r="D44" s="117"/>
      <c r="E44" s="117"/>
    </row>
    <row r="45" spans="1:7" x14ac:dyDescent="0.2">
      <c r="A45" s="116"/>
      <c r="B45" s="105"/>
      <c r="C45" s="117" t="s">
        <v>236</v>
      </c>
      <c r="D45" s="117"/>
      <c r="E45" s="117"/>
    </row>
    <row r="46" spans="1:7" x14ac:dyDescent="0.2">
      <c r="A46" s="116"/>
      <c r="B46" s="105"/>
      <c r="C46" s="117" t="s">
        <v>255</v>
      </c>
      <c r="D46" s="117"/>
      <c r="E46" s="117"/>
    </row>
    <row r="48" spans="1:7" x14ac:dyDescent="0.2">
      <c r="A48" s="100">
        <v>10</v>
      </c>
      <c r="B48" s="105" t="s">
        <v>238</v>
      </c>
      <c r="C48" s="117" t="s">
        <v>107</v>
      </c>
      <c r="D48" s="117"/>
      <c r="E48" s="117"/>
    </row>
    <row r="49" spans="1:5" x14ac:dyDescent="0.2">
      <c r="A49" s="100"/>
      <c r="B49" s="105"/>
      <c r="C49" s="117" t="s">
        <v>236</v>
      </c>
      <c r="D49" s="117"/>
      <c r="E49" s="117"/>
    </row>
    <row r="50" spans="1:5" x14ac:dyDescent="0.2">
      <c r="A50" s="100"/>
      <c r="B50" s="105"/>
      <c r="C50" s="117" t="s">
        <v>256</v>
      </c>
      <c r="D50" s="117"/>
      <c r="E50" s="117"/>
    </row>
    <row r="52" spans="1:5" x14ac:dyDescent="0.2">
      <c r="A52" s="116">
        <v>11</v>
      </c>
      <c r="B52" s="105" t="s">
        <v>240</v>
      </c>
      <c r="C52" s="117" t="s">
        <v>107</v>
      </c>
      <c r="D52" s="117"/>
      <c r="E52" s="117"/>
    </row>
    <row r="53" spans="1:5" x14ac:dyDescent="0.2">
      <c r="A53" s="116"/>
      <c r="B53" s="105"/>
      <c r="C53" s="117" t="s">
        <v>239</v>
      </c>
      <c r="D53" s="117"/>
      <c r="E53" s="117"/>
    </row>
    <row r="54" spans="1:5" x14ac:dyDescent="0.2">
      <c r="A54" s="116"/>
      <c r="B54" s="105"/>
      <c r="C54" s="117" t="s">
        <v>257</v>
      </c>
      <c r="D54" s="117"/>
      <c r="E54" s="117"/>
    </row>
    <row r="56" spans="1:5" x14ac:dyDescent="0.2">
      <c r="A56" s="100">
        <v>12</v>
      </c>
      <c r="B56" s="105" t="s">
        <v>241</v>
      </c>
      <c r="C56" s="117" t="s">
        <v>107</v>
      </c>
      <c r="D56" s="117"/>
      <c r="E56" s="117"/>
    </row>
    <row r="57" spans="1:5" x14ac:dyDescent="0.2">
      <c r="A57" s="100"/>
      <c r="B57" s="105"/>
      <c r="C57" s="117" t="s">
        <v>239</v>
      </c>
      <c r="D57" s="117"/>
      <c r="E57" s="117"/>
    </row>
    <row r="58" spans="1:5" x14ac:dyDescent="0.2">
      <c r="A58" s="100"/>
      <c r="B58" s="105"/>
      <c r="C58" s="117" t="s">
        <v>258</v>
      </c>
      <c r="D58" s="117"/>
      <c r="E58" s="117"/>
    </row>
  </sheetData>
  <mergeCells count="44">
    <mergeCell ref="B56:B58"/>
    <mergeCell ref="C56:E56"/>
    <mergeCell ref="C57:E57"/>
    <mergeCell ref="C58:E58"/>
    <mergeCell ref="A52:A54"/>
    <mergeCell ref="B52:B54"/>
    <mergeCell ref="C52:E52"/>
    <mergeCell ref="C53:E53"/>
    <mergeCell ref="C54:E54"/>
    <mergeCell ref="C44:E44"/>
    <mergeCell ref="C45:E45"/>
    <mergeCell ref="C46:E46"/>
    <mergeCell ref="B48:B50"/>
    <mergeCell ref="C48:E48"/>
    <mergeCell ref="C49:E49"/>
    <mergeCell ref="C50:E50"/>
    <mergeCell ref="C14:E14"/>
    <mergeCell ref="B24:B26"/>
    <mergeCell ref="C24:E24"/>
    <mergeCell ref="C25:E25"/>
    <mergeCell ref="C26:E26"/>
    <mergeCell ref="A2:B2"/>
    <mergeCell ref="A5:A6"/>
    <mergeCell ref="B5:B6"/>
    <mergeCell ref="A8:A12"/>
    <mergeCell ref="B8:B12"/>
    <mergeCell ref="A20:A22"/>
    <mergeCell ref="B20:B22"/>
    <mergeCell ref="C20:E20"/>
    <mergeCell ref="C21:E21"/>
    <mergeCell ref="C22:E22"/>
    <mergeCell ref="A16:A18"/>
    <mergeCell ref="B16:B18"/>
    <mergeCell ref="C16:E16"/>
    <mergeCell ref="C17:E17"/>
    <mergeCell ref="C18:E18"/>
    <mergeCell ref="A29:A34"/>
    <mergeCell ref="B29:B34"/>
    <mergeCell ref="A36:A38"/>
    <mergeCell ref="B36:B38"/>
    <mergeCell ref="A40:A42"/>
    <mergeCell ref="B40:B42"/>
    <mergeCell ref="A44:A46"/>
    <mergeCell ref="B44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C42D0-B402-064C-97BB-20D9F87CDE4A}">
  <dimension ref="A1:I62"/>
  <sheetViews>
    <sheetView tabSelected="1" zoomScale="99" workbookViewId="0">
      <selection activeCell="F62" sqref="F62"/>
    </sheetView>
  </sheetViews>
  <sheetFormatPr baseColWidth="10" defaultRowHeight="16" x14ac:dyDescent="0.2"/>
  <cols>
    <col min="1" max="1" width="4.5" customWidth="1"/>
    <col min="2" max="2" width="4.83203125" customWidth="1"/>
    <col min="3" max="3" width="30.33203125" customWidth="1"/>
    <col min="4" max="4" width="20" style="1" customWidth="1"/>
    <col min="5" max="5" width="15.33203125" style="4" customWidth="1"/>
    <col min="6" max="6" width="16.1640625" style="1" customWidth="1"/>
    <col min="7" max="8" width="15" style="1" customWidth="1"/>
    <col min="9" max="9" width="16.6640625" style="1" customWidth="1"/>
  </cols>
  <sheetData>
    <row r="1" spans="1:9" x14ac:dyDescent="0.2">
      <c r="A1" t="s">
        <v>96</v>
      </c>
    </row>
    <row r="3" spans="1:9" x14ac:dyDescent="0.2">
      <c r="B3" s="79"/>
      <c r="C3" s="79"/>
      <c r="D3" s="122" t="s">
        <v>104</v>
      </c>
      <c r="E3" s="123"/>
      <c r="F3" s="121" t="s">
        <v>103</v>
      </c>
      <c r="G3" s="121"/>
      <c r="H3" s="126" t="s">
        <v>105</v>
      </c>
      <c r="I3" s="127"/>
    </row>
    <row r="4" spans="1:9" x14ac:dyDescent="0.2">
      <c r="B4" s="79"/>
      <c r="C4" s="79"/>
      <c r="D4" s="124"/>
      <c r="E4" s="125"/>
      <c r="F4" s="82" t="s">
        <v>101</v>
      </c>
      <c r="G4" s="82" t="s">
        <v>102</v>
      </c>
      <c r="H4" s="128"/>
      <c r="I4" s="129"/>
    </row>
    <row r="5" spans="1:9" x14ac:dyDescent="0.2">
      <c r="B5" s="88" t="s">
        <v>47</v>
      </c>
      <c r="C5" s="74"/>
      <c r="D5" s="83"/>
      <c r="E5" s="75">
        <f>'BUKU BESAR'!C152</f>
        <v>0</v>
      </c>
      <c r="F5" s="83">
        <f>'INFORMASI TAMBAHAN'!E9</f>
        <v>0</v>
      </c>
      <c r="G5" s="83"/>
      <c r="H5" s="83">
        <f>+E5+F5</f>
        <v>0</v>
      </c>
      <c r="I5" s="83"/>
    </row>
    <row r="6" spans="1:9" x14ac:dyDescent="0.2">
      <c r="B6" s="74"/>
      <c r="C6" s="74"/>
      <c r="D6" s="83"/>
      <c r="E6" s="75"/>
      <c r="F6" s="83">
        <f>'INFORMASI TAMBAHAN'!E31</f>
        <v>0</v>
      </c>
      <c r="G6" s="83"/>
      <c r="H6" s="83">
        <f>F6</f>
        <v>0</v>
      </c>
      <c r="I6" s="83"/>
    </row>
    <row r="7" spans="1:9" x14ac:dyDescent="0.2">
      <c r="B7" s="74"/>
      <c r="C7" s="74"/>
      <c r="D7" s="83"/>
      <c r="E7" s="75"/>
      <c r="F7" s="83"/>
      <c r="G7" s="83"/>
      <c r="H7" s="83"/>
      <c r="I7" s="87">
        <f>+H5+H6</f>
        <v>0</v>
      </c>
    </row>
    <row r="8" spans="1:9" ht="19" x14ac:dyDescent="0.35">
      <c r="B8" s="88" t="s">
        <v>3</v>
      </c>
      <c r="C8" s="74"/>
      <c r="D8" s="83"/>
      <c r="E8" s="76">
        <f>'BUKU BESAR'!B202</f>
        <v>0</v>
      </c>
      <c r="F8" s="83"/>
      <c r="G8" s="83">
        <f>'INFORMASI TAMBAHAN'!D11</f>
        <v>0</v>
      </c>
      <c r="H8" s="83">
        <f>+E8+G8</f>
        <v>0</v>
      </c>
      <c r="I8" s="83"/>
    </row>
    <row r="9" spans="1:9" ht="19" x14ac:dyDescent="0.35">
      <c r="B9" s="74"/>
      <c r="C9" s="74"/>
      <c r="D9" s="83"/>
      <c r="E9" s="76"/>
      <c r="F9" s="83"/>
      <c r="G9" s="83">
        <f>'INFORMASI TAMBAHAN'!D33</f>
        <v>0</v>
      </c>
      <c r="H9" s="83">
        <f>G9</f>
        <v>0</v>
      </c>
      <c r="I9" s="83"/>
    </row>
    <row r="10" spans="1:9" ht="19" x14ac:dyDescent="0.35">
      <c r="B10" s="74"/>
      <c r="C10" s="74"/>
      <c r="D10" s="83"/>
      <c r="E10" s="76"/>
      <c r="F10" s="83"/>
      <c r="G10" s="83"/>
      <c r="H10" s="83"/>
      <c r="I10" s="87">
        <f>+H8+H9</f>
        <v>0</v>
      </c>
    </row>
    <row r="11" spans="1:9" x14ac:dyDescent="0.2">
      <c r="B11" s="132" t="s">
        <v>81</v>
      </c>
      <c r="C11" s="132"/>
      <c r="D11" s="83"/>
      <c r="E11" s="175">
        <f>+E5-E8</f>
        <v>0</v>
      </c>
      <c r="F11" s="83"/>
      <c r="G11" s="83"/>
      <c r="H11" s="83"/>
      <c r="I11" s="87">
        <f>+I7-I10</f>
        <v>0</v>
      </c>
    </row>
    <row r="12" spans="1:9" x14ac:dyDescent="0.2">
      <c r="B12" s="132" t="s">
        <v>80</v>
      </c>
      <c r="C12" s="132"/>
      <c r="D12" s="83"/>
      <c r="E12" s="73"/>
      <c r="F12" s="83"/>
      <c r="G12" s="83"/>
      <c r="H12" s="83"/>
      <c r="I12" s="83"/>
    </row>
    <row r="13" spans="1:9" x14ac:dyDescent="0.2">
      <c r="B13" s="133" t="s">
        <v>82</v>
      </c>
      <c r="C13" s="133"/>
      <c r="D13" s="83">
        <f>'BUKU BESAR'!B209</f>
        <v>0</v>
      </c>
      <c r="E13" s="73"/>
      <c r="F13" s="83"/>
      <c r="G13" s="83"/>
      <c r="H13" s="83">
        <f>D13-F13</f>
        <v>0</v>
      </c>
      <c r="I13" s="83"/>
    </row>
    <row r="14" spans="1:9" x14ac:dyDescent="0.2">
      <c r="B14" s="77" t="s">
        <v>83</v>
      </c>
      <c r="C14" s="77"/>
      <c r="D14" s="83">
        <f>'BUKU BESAR'!B215</f>
        <v>0</v>
      </c>
      <c r="E14" s="73"/>
      <c r="F14" s="83"/>
      <c r="G14" s="83"/>
      <c r="H14" s="83">
        <f>D14</f>
        <v>0</v>
      </c>
      <c r="I14" s="83"/>
    </row>
    <row r="15" spans="1:9" x14ac:dyDescent="0.2">
      <c r="B15" s="133" t="s">
        <v>84</v>
      </c>
      <c r="C15" s="133"/>
      <c r="D15" s="83">
        <f>'BUKU BESAR'!B220</f>
        <v>0</v>
      </c>
      <c r="E15" s="73"/>
      <c r="F15" s="83"/>
      <c r="G15" s="83"/>
      <c r="H15" s="83">
        <f>D15</f>
        <v>0</v>
      </c>
      <c r="I15" s="83"/>
    </row>
    <row r="16" spans="1:9" x14ac:dyDescent="0.2">
      <c r="B16" s="133" t="s">
        <v>85</v>
      </c>
      <c r="C16" s="133"/>
      <c r="D16" s="83">
        <f>'BUKU BESAR'!B226</f>
        <v>0</v>
      </c>
      <c r="E16" s="73"/>
      <c r="F16" s="83"/>
      <c r="G16" s="83"/>
      <c r="H16" s="83">
        <f>D16</f>
        <v>0</v>
      </c>
      <c r="I16" s="83"/>
    </row>
    <row r="17" spans="2:9" x14ac:dyDescent="0.2">
      <c r="B17" s="133" t="s">
        <v>86</v>
      </c>
      <c r="C17" s="133"/>
      <c r="D17" s="83"/>
      <c r="E17" s="73"/>
      <c r="F17" s="83"/>
      <c r="G17" s="83"/>
      <c r="H17" s="83"/>
      <c r="I17" s="83"/>
    </row>
    <row r="18" spans="2:9" x14ac:dyDescent="0.2">
      <c r="B18" s="74"/>
      <c r="C18" s="78" t="s">
        <v>243</v>
      </c>
      <c r="D18" s="83">
        <v>10000000</v>
      </c>
      <c r="E18" s="73"/>
      <c r="F18" s="83"/>
      <c r="G18" s="83"/>
      <c r="H18" s="83">
        <f>'INFORMASI TAMBAHAN'!F18</f>
        <v>0</v>
      </c>
      <c r="I18" s="83"/>
    </row>
    <row r="19" spans="2:9" x14ac:dyDescent="0.2">
      <c r="B19" s="74"/>
      <c r="C19" s="78" t="s">
        <v>244</v>
      </c>
      <c r="D19" s="83">
        <v>69000000</v>
      </c>
      <c r="E19" s="73"/>
      <c r="F19" s="83"/>
      <c r="G19" s="83"/>
      <c r="H19" s="83">
        <f>'INFORMASI TAMBAHAN'!F22</f>
        <v>0</v>
      </c>
      <c r="I19" s="83"/>
    </row>
    <row r="20" spans="2:9" x14ac:dyDescent="0.2">
      <c r="B20" s="74"/>
      <c r="C20" s="78" t="s">
        <v>245</v>
      </c>
      <c r="D20" s="83">
        <v>35000000</v>
      </c>
      <c r="E20" s="73"/>
      <c r="F20" s="83"/>
      <c r="G20" s="83"/>
      <c r="H20" s="83">
        <f>'INFORMASI TAMBAHAN'!F26</f>
        <v>0</v>
      </c>
      <c r="I20" s="83"/>
    </row>
    <row r="21" spans="2:9" x14ac:dyDescent="0.2">
      <c r="B21" s="74"/>
      <c r="C21" s="78" t="s">
        <v>246</v>
      </c>
      <c r="D21" s="83">
        <f>3000000000/25</f>
        <v>120000000</v>
      </c>
      <c r="E21" s="73"/>
      <c r="F21" s="83"/>
      <c r="G21" s="83"/>
      <c r="H21" s="83">
        <f>'INFORMASI TAMBAHAN'!F46</f>
        <v>0</v>
      </c>
      <c r="I21" s="83"/>
    </row>
    <row r="22" spans="2:9" x14ac:dyDescent="0.2">
      <c r="B22" s="74"/>
      <c r="C22" s="78" t="s">
        <v>247</v>
      </c>
      <c r="D22" s="83">
        <v>205000000</v>
      </c>
      <c r="E22" s="73"/>
      <c r="F22" s="83"/>
      <c r="G22" s="83"/>
      <c r="H22" s="83">
        <f>'INFORMASI TAMBAHAN'!F50</f>
        <v>0</v>
      </c>
      <c r="I22" s="83"/>
    </row>
    <row r="23" spans="2:9" x14ac:dyDescent="0.2">
      <c r="B23" s="74"/>
      <c r="C23" s="78" t="s">
        <v>248</v>
      </c>
      <c r="D23" s="83">
        <v>60000000</v>
      </c>
      <c r="E23" s="73"/>
      <c r="F23" s="83"/>
      <c r="G23" s="83"/>
      <c r="H23" s="83">
        <f>'INFORMASI TAMBAHAN'!F54</f>
        <v>0</v>
      </c>
      <c r="I23" s="83"/>
    </row>
    <row r="24" spans="2:9" x14ac:dyDescent="0.2">
      <c r="B24" s="74"/>
      <c r="C24" s="78" t="s">
        <v>249</v>
      </c>
      <c r="D24" s="83">
        <v>100500000</v>
      </c>
      <c r="E24" s="73"/>
      <c r="F24" s="83"/>
      <c r="G24" s="83"/>
      <c r="H24" s="83">
        <f>'INFORMASI TAMBAHAN'!F58</f>
        <v>0</v>
      </c>
      <c r="I24" s="83"/>
    </row>
    <row r="25" spans="2:9" x14ac:dyDescent="0.2">
      <c r="B25" s="78" t="s">
        <v>87</v>
      </c>
      <c r="C25" s="74"/>
      <c r="D25" s="83">
        <f>'JURNAL '!D165</f>
        <v>0</v>
      </c>
      <c r="E25" s="73"/>
      <c r="F25" s="83"/>
      <c r="G25" s="83"/>
      <c r="H25" s="83">
        <f>D25</f>
        <v>0</v>
      </c>
      <c r="I25" s="83"/>
    </row>
    <row r="26" spans="2:9" x14ac:dyDescent="0.2">
      <c r="B26" s="78" t="s">
        <v>97</v>
      </c>
      <c r="C26" s="74"/>
      <c r="D26" s="83">
        <f>'INFORMASI TAMBAHAN'!D5</f>
        <v>0</v>
      </c>
      <c r="E26" s="73"/>
      <c r="F26" s="83">
        <f>D26</f>
        <v>0</v>
      </c>
      <c r="G26" s="83"/>
      <c r="H26" s="83">
        <f>+D26-F26</f>
        <v>0</v>
      </c>
      <c r="I26" s="83"/>
    </row>
    <row r="27" spans="2:9" x14ac:dyDescent="0.2">
      <c r="B27" s="78" t="s">
        <v>116</v>
      </c>
      <c r="C27" s="74"/>
      <c r="D27" s="83">
        <f>'BUKU BESAR'!B238</f>
        <v>0</v>
      </c>
      <c r="E27" s="73"/>
      <c r="F27" s="83"/>
      <c r="G27" s="83"/>
      <c r="H27" s="83">
        <f>D27</f>
        <v>0</v>
      </c>
      <c r="I27" s="83"/>
    </row>
    <row r="28" spans="2:9" x14ac:dyDescent="0.2">
      <c r="B28" s="78" t="s">
        <v>115</v>
      </c>
      <c r="C28" s="74"/>
      <c r="D28" s="83">
        <f>'BUKU BESAR'!B244</f>
        <v>0</v>
      </c>
      <c r="E28" s="73"/>
      <c r="F28" s="83">
        <f>D28</f>
        <v>0</v>
      </c>
      <c r="G28" s="83"/>
      <c r="H28" s="83">
        <f>+D28-F28</f>
        <v>0</v>
      </c>
      <c r="I28" s="83"/>
    </row>
    <row r="29" spans="2:9" x14ac:dyDescent="0.2">
      <c r="B29" s="88" t="s">
        <v>88</v>
      </c>
      <c r="C29" s="74"/>
      <c r="D29" s="83"/>
      <c r="E29" s="175">
        <f>SUM(D13:D28)</f>
        <v>599500000</v>
      </c>
      <c r="F29" s="83"/>
      <c r="G29" s="83"/>
      <c r="H29" s="83"/>
      <c r="I29" s="87">
        <f>SUM(H13:H28)</f>
        <v>0</v>
      </c>
    </row>
    <row r="30" spans="2:9" x14ac:dyDescent="0.2">
      <c r="B30" s="88" t="s">
        <v>113</v>
      </c>
      <c r="C30" s="74"/>
      <c r="D30" s="83"/>
      <c r="E30" s="175">
        <f>+E11-E29</f>
        <v>-599500000</v>
      </c>
      <c r="F30" s="83"/>
      <c r="G30" s="83"/>
      <c r="H30" s="83"/>
      <c r="I30" s="87">
        <f>+I11-I29</f>
        <v>0</v>
      </c>
    </row>
    <row r="31" spans="2:9" x14ac:dyDescent="0.2">
      <c r="B31" s="74" t="s">
        <v>89</v>
      </c>
      <c r="C31" s="74"/>
      <c r="D31" s="83"/>
      <c r="E31" s="73"/>
      <c r="F31" s="83"/>
      <c r="G31" s="83"/>
      <c r="H31" s="83"/>
      <c r="I31" s="83"/>
    </row>
    <row r="32" spans="2:9" x14ac:dyDescent="0.2">
      <c r="B32" s="78" t="s">
        <v>92</v>
      </c>
      <c r="C32" s="74"/>
      <c r="D32" s="83">
        <f>'BUKU BESAR'!C169</f>
        <v>0</v>
      </c>
      <c r="E32" s="73"/>
      <c r="F32" s="83"/>
      <c r="G32" s="83">
        <f>D32</f>
        <v>0</v>
      </c>
      <c r="H32" s="83"/>
      <c r="I32" s="83">
        <f>D32-G32</f>
        <v>0</v>
      </c>
    </row>
    <row r="33" spans="2:9" x14ac:dyDescent="0.2">
      <c r="B33" s="78" t="s">
        <v>90</v>
      </c>
      <c r="C33" s="74"/>
      <c r="D33" s="83">
        <f>'BUKU BESAR'!C163</f>
        <v>0</v>
      </c>
      <c r="E33" s="73"/>
      <c r="F33" s="83"/>
      <c r="G33" s="83">
        <f>D33</f>
        <v>0</v>
      </c>
      <c r="H33" s="83"/>
      <c r="I33" s="83">
        <f>+D33-G33</f>
        <v>0</v>
      </c>
    </row>
    <row r="34" spans="2:9" x14ac:dyDescent="0.2">
      <c r="B34" s="78" t="s">
        <v>250</v>
      </c>
      <c r="C34" s="74"/>
      <c r="D34" s="83">
        <f>'BUKU BESAR'!C158</f>
        <v>0</v>
      </c>
      <c r="E34" s="73"/>
      <c r="F34" s="83"/>
      <c r="G34" s="83"/>
      <c r="H34" s="83"/>
      <c r="I34" s="83">
        <f>+D34-G34</f>
        <v>0</v>
      </c>
    </row>
    <row r="35" spans="2:9" x14ac:dyDescent="0.2">
      <c r="B35" s="78" t="s">
        <v>91</v>
      </c>
      <c r="C35" s="74"/>
      <c r="D35" s="83">
        <f>'BUKU BESAR'!C175</f>
        <v>0</v>
      </c>
      <c r="E35" s="73"/>
      <c r="F35" s="83"/>
      <c r="G35" s="83"/>
      <c r="H35" s="83"/>
      <c r="I35" s="83">
        <f>D35</f>
        <v>0</v>
      </c>
    </row>
    <row r="36" spans="2:9" x14ac:dyDescent="0.2">
      <c r="B36" s="78" t="s">
        <v>93</v>
      </c>
      <c r="C36" s="74"/>
      <c r="D36" s="83">
        <f>'BUKU BESAR'!C181</f>
        <v>0</v>
      </c>
      <c r="E36" s="73"/>
      <c r="F36" s="83"/>
      <c r="G36" s="83"/>
      <c r="H36" s="83"/>
      <c r="I36" s="83">
        <f>D36</f>
        <v>0</v>
      </c>
    </row>
    <row r="37" spans="2:9" x14ac:dyDescent="0.2">
      <c r="B37" s="78" t="s">
        <v>94</v>
      </c>
      <c r="C37" s="74"/>
      <c r="D37" s="83">
        <f>('BUKU BESAR'!B187)</f>
        <v>0</v>
      </c>
      <c r="E37" s="73"/>
      <c r="F37" s="83"/>
      <c r="G37" s="83"/>
      <c r="H37" s="83"/>
      <c r="I37" s="83">
        <f>-D37</f>
        <v>0</v>
      </c>
    </row>
    <row r="38" spans="2:9" x14ac:dyDescent="0.2">
      <c r="B38" s="89" t="s">
        <v>109</v>
      </c>
      <c r="C38" s="74"/>
      <c r="D38" s="83"/>
      <c r="E38" s="175">
        <f>SUM(D32:D37)</f>
        <v>0</v>
      </c>
      <c r="F38" s="83"/>
      <c r="G38" s="83"/>
      <c r="H38" s="83"/>
      <c r="I38" s="87">
        <f>SUM(I32:I37)</f>
        <v>0</v>
      </c>
    </row>
    <row r="39" spans="2:9" x14ac:dyDescent="0.2">
      <c r="B39" s="74" t="s">
        <v>95</v>
      </c>
      <c r="C39" s="74"/>
      <c r="D39" s="83"/>
      <c r="E39" s="73"/>
      <c r="F39" s="83"/>
      <c r="G39" s="83"/>
      <c r="H39" s="83"/>
      <c r="I39" s="83"/>
    </row>
    <row r="40" spans="2:9" x14ac:dyDescent="0.2">
      <c r="B40" s="78"/>
      <c r="C40" s="78" t="s">
        <v>110</v>
      </c>
      <c r="D40" s="83">
        <v>25000000</v>
      </c>
      <c r="E40" s="73"/>
      <c r="F40" s="83"/>
      <c r="G40" s="83"/>
      <c r="H40" s="83"/>
      <c r="I40" s="83"/>
    </row>
    <row r="41" spans="2:9" x14ac:dyDescent="0.2">
      <c r="B41" s="74"/>
      <c r="C41" s="78" t="s">
        <v>111</v>
      </c>
      <c r="D41" s="83">
        <v>10000000</v>
      </c>
      <c r="E41" s="73"/>
      <c r="F41" s="83"/>
      <c r="G41" s="83"/>
      <c r="H41" s="83"/>
      <c r="I41" s="83"/>
    </row>
    <row r="42" spans="2:9" x14ac:dyDescent="0.2">
      <c r="B42" s="88" t="s">
        <v>112</v>
      </c>
      <c r="C42" s="74"/>
      <c r="D42" s="83"/>
      <c r="E42" s="73"/>
      <c r="F42" s="83"/>
      <c r="G42" s="83"/>
      <c r="H42" s="83"/>
      <c r="I42" s="83">
        <f>SUM(H40:H41)</f>
        <v>0</v>
      </c>
    </row>
    <row r="43" spans="2:9" x14ac:dyDescent="0.2">
      <c r="B43" s="90" t="s">
        <v>114</v>
      </c>
      <c r="C43" s="91"/>
      <c r="D43" s="83"/>
      <c r="E43" s="73"/>
      <c r="F43" s="83"/>
      <c r="G43" s="83"/>
      <c r="H43" s="83"/>
      <c r="I43" s="87">
        <f>+I38-I42</f>
        <v>0</v>
      </c>
    </row>
    <row r="44" spans="2:9" ht="19" customHeight="1" x14ac:dyDescent="0.2">
      <c r="B44" s="130" t="s">
        <v>122</v>
      </c>
      <c r="C44" s="131"/>
      <c r="D44" s="83"/>
      <c r="E44" s="73"/>
      <c r="F44" s="83"/>
      <c r="G44" s="83"/>
      <c r="H44" s="83"/>
      <c r="I44" s="25">
        <f>+I30+I38-I43</f>
        <v>0</v>
      </c>
    </row>
    <row r="45" spans="2:9" x14ac:dyDescent="0.2">
      <c r="B45" s="74" t="s">
        <v>119</v>
      </c>
      <c r="C45" s="74"/>
      <c r="D45" s="83">
        <f>'INFORMASI TAMBAHAN'!E38</f>
        <v>0</v>
      </c>
      <c r="E45" s="73"/>
      <c r="F45" s="83"/>
      <c r="G45" s="83"/>
      <c r="H45" s="83">
        <f>D45</f>
        <v>0</v>
      </c>
      <c r="I45" s="83"/>
    </row>
    <row r="46" spans="2:9" x14ac:dyDescent="0.2">
      <c r="B46" s="74" t="s">
        <v>120</v>
      </c>
      <c r="C46" s="74"/>
      <c r="D46" s="83">
        <f>'INFORMASI TAMBAHAN'!E42</f>
        <v>0</v>
      </c>
      <c r="E46" s="73"/>
      <c r="F46" s="83"/>
      <c r="G46" s="83"/>
      <c r="H46" s="83">
        <f>D46</f>
        <v>0</v>
      </c>
      <c r="I46" s="83"/>
    </row>
    <row r="47" spans="2:9" x14ac:dyDescent="0.2">
      <c r="B47" s="74" t="s">
        <v>121</v>
      </c>
      <c r="C47" s="74"/>
      <c r="D47" s="83"/>
      <c r="E47" s="175">
        <f>SUM(D45:D46)</f>
        <v>0</v>
      </c>
      <c r="F47" s="83"/>
      <c r="G47" s="83"/>
      <c r="H47" s="83"/>
      <c r="I47" s="87">
        <f>SUM(H45:H46)</f>
        <v>0</v>
      </c>
    </row>
    <row r="48" spans="2:9" s="70" customFormat="1" x14ac:dyDescent="0.2">
      <c r="B48" s="88" t="s">
        <v>123</v>
      </c>
      <c r="C48" s="88"/>
      <c r="D48" s="87"/>
      <c r="E48" s="72"/>
      <c r="F48" s="87"/>
      <c r="G48" s="87"/>
      <c r="H48" s="87"/>
      <c r="I48" s="25">
        <f>+I44+I47</f>
        <v>0</v>
      </c>
    </row>
    <row r="49" spans="2:9" x14ac:dyDescent="0.2">
      <c r="B49" s="74"/>
      <c r="C49" s="74"/>
      <c r="D49" s="83"/>
      <c r="E49" s="73"/>
      <c r="F49" s="83"/>
      <c r="G49" s="83"/>
      <c r="H49" s="83"/>
      <c r="I49" s="83"/>
    </row>
    <row r="51" spans="2:9" x14ac:dyDescent="0.2">
      <c r="B51" t="s">
        <v>124</v>
      </c>
      <c r="E51" s="71">
        <f>12.5%*I48</f>
        <v>0</v>
      </c>
    </row>
    <row r="52" spans="2:9" x14ac:dyDescent="0.2">
      <c r="B52" t="s">
        <v>125</v>
      </c>
    </row>
    <row r="53" spans="2:9" x14ac:dyDescent="0.2">
      <c r="C53" t="s">
        <v>126</v>
      </c>
      <c r="D53" s="1">
        <f>'BUKU BESAR'!B261</f>
        <v>0</v>
      </c>
    </row>
    <row r="54" spans="2:9" x14ac:dyDescent="0.2">
      <c r="C54" t="s">
        <v>129</v>
      </c>
      <c r="D54" s="1">
        <f>'BUKU BESAR'!B298</f>
        <v>0</v>
      </c>
    </row>
    <row r="55" spans="2:9" x14ac:dyDescent="0.2">
      <c r="C55" t="s">
        <v>130</v>
      </c>
      <c r="D55" s="1">
        <f>'BUKU BESAR'!B308</f>
        <v>0</v>
      </c>
    </row>
    <row r="56" spans="2:9" x14ac:dyDescent="0.2">
      <c r="C56" t="s">
        <v>131</v>
      </c>
      <c r="D56" s="1">
        <f>'BUKU BESAR'!B302</f>
        <v>0</v>
      </c>
    </row>
    <row r="57" spans="2:9" x14ac:dyDescent="0.2">
      <c r="C57" t="s">
        <v>127</v>
      </c>
      <c r="D57" s="1">
        <f>'BUKU BESAR'!B273</f>
        <v>0</v>
      </c>
    </row>
    <row r="58" spans="2:9" x14ac:dyDescent="0.2">
      <c r="C58" t="s">
        <v>128</v>
      </c>
    </row>
    <row r="59" spans="2:9" x14ac:dyDescent="0.2">
      <c r="C59" t="s">
        <v>132</v>
      </c>
      <c r="D59" s="1">
        <f>'INFORMASI TAMBAHAN'!D37</f>
        <v>0</v>
      </c>
    </row>
    <row r="60" spans="2:9" x14ac:dyDescent="0.2">
      <c r="D60" s="1">
        <f>'INFORMASI TAMBAHAN'!D41</f>
        <v>0</v>
      </c>
    </row>
    <row r="61" spans="2:9" x14ac:dyDescent="0.2">
      <c r="E61" s="71">
        <f>SUM(D53:D60)</f>
        <v>0</v>
      </c>
    </row>
    <row r="62" spans="2:9" s="95" customFormat="1" x14ac:dyDescent="0.2">
      <c r="C62" s="92" t="s">
        <v>251</v>
      </c>
      <c r="D62" s="93"/>
      <c r="E62" s="94">
        <f>+E51-E61</f>
        <v>0</v>
      </c>
      <c r="F62" s="96"/>
      <c r="G62" s="96"/>
      <c r="H62" s="96"/>
      <c r="I62" s="96"/>
    </row>
  </sheetData>
  <mergeCells count="10">
    <mergeCell ref="F3:G3"/>
    <mergeCell ref="D3:E4"/>
    <mergeCell ref="H3:I4"/>
    <mergeCell ref="B44:C44"/>
    <mergeCell ref="B11:C11"/>
    <mergeCell ref="B12:C12"/>
    <mergeCell ref="B13:C13"/>
    <mergeCell ref="B15:C15"/>
    <mergeCell ref="B16:C1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JURNAL </vt:lpstr>
      <vt:lpstr>BUKU BESAR</vt:lpstr>
      <vt:lpstr>INFORMASI TAMBAHAN</vt:lpstr>
      <vt:lpstr>LAPORAN FISKAL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kurnia</dc:creator>
  <cp:lastModifiedBy>siti kurnia</cp:lastModifiedBy>
  <dcterms:created xsi:type="dcterms:W3CDTF">2020-07-02T17:06:17Z</dcterms:created>
  <dcterms:modified xsi:type="dcterms:W3CDTF">2020-07-19T16:39:51Z</dcterms:modified>
</cp:coreProperties>
</file>