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GAJAR\AKBI\"/>
    </mc:Choice>
  </mc:AlternateContent>
  <xr:revisionPtr revIDLastSave="0" documentId="13_ncr:1_{D57DFD8B-EBB6-48DE-9CC4-CD1571149EC6}" xr6:coauthVersionLast="45" xr6:coauthVersionMax="45" xr10:uidLastSave="{00000000-0000-0000-0000-000000000000}"/>
  <bookViews>
    <workbookView xWindow="-120" yWindow="-120" windowWidth="20730" windowHeight="11160" activeTab="2" xr2:uid="{C5F636A7-F599-4C63-BDFE-9BB9CC7F02A1}"/>
  </bookViews>
  <sheets>
    <sheet name="ALOKASI LANGSUNG" sheetId="1" r:id="rId1"/>
    <sheet name="ALOKASI BERTAHAP" sheetId="2" r:id="rId2"/>
    <sheet name="ALOKASI TIMBAL BALI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C11" i="3"/>
  <c r="D9" i="3"/>
  <c r="C9" i="3"/>
  <c r="D8" i="3"/>
  <c r="C8" i="3"/>
  <c r="D7" i="3"/>
  <c r="C7" i="3"/>
  <c r="D11" i="1"/>
  <c r="C11" i="1"/>
  <c r="D10" i="2"/>
  <c r="C10" i="2"/>
  <c r="D8" i="2"/>
  <c r="E8" i="2"/>
  <c r="F8" i="2"/>
  <c r="C8" i="2"/>
  <c r="D7" i="2"/>
  <c r="C7" i="2"/>
  <c r="C6" i="2"/>
  <c r="D6" i="2"/>
  <c r="E6" i="2"/>
  <c r="D7" i="1"/>
  <c r="C7" i="1"/>
  <c r="D8" i="1"/>
  <c r="C8" i="1"/>
  <c r="D9" i="1"/>
  <c r="E9" i="1"/>
  <c r="F9" i="1"/>
  <c r="C9" i="1" l="1"/>
</calcChain>
</file>

<file path=xl/sharedStrings.xml><?xml version="1.0" encoding="utf-8"?>
<sst xmlns="http://schemas.openxmlformats.org/spreadsheetml/2006/main" count="58" uniqueCount="25">
  <si>
    <t xml:space="preserve">Keterangan </t>
  </si>
  <si>
    <t>D.Prod I</t>
  </si>
  <si>
    <t>D.Prod II</t>
  </si>
  <si>
    <t>D.Pemb A</t>
  </si>
  <si>
    <t>D.Pemb B</t>
  </si>
  <si>
    <t>BOP sblm Alokasi</t>
  </si>
  <si>
    <t>Alokasi BOP Dept A</t>
  </si>
  <si>
    <t>-</t>
  </si>
  <si>
    <t>Alokasi BOP Dept B</t>
  </si>
  <si>
    <t>BOP Setelah Alokasi</t>
  </si>
  <si>
    <t xml:space="preserve">Dept </t>
  </si>
  <si>
    <t>Dept A</t>
  </si>
  <si>
    <t>Dept I</t>
  </si>
  <si>
    <t>Dept II</t>
  </si>
  <si>
    <t>A</t>
  </si>
  <si>
    <t>B</t>
  </si>
  <si>
    <t>Dept Pembantu</t>
  </si>
  <si>
    <t>Tarrif BOP</t>
  </si>
  <si>
    <t>Tarif BOP</t>
  </si>
  <si>
    <t>Dept</t>
  </si>
  <si>
    <t>Dept B</t>
  </si>
  <si>
    <t xml:space="preserve">Dept B </t>
  </si>
  <si>
    <t>TARIF BOP :</t>
  </si>
  <si>
    <t>b = 40.000+0,2 A</t>
  </si>
  <si>
    <t>a = 50.000+0,1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</si>
</sst>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rgb="FF355071"/>
      <name val="Arial"/>
      <family val="2"/>
    </font>
    <font>
      <b/>
      <sz val="11"/>
      <color rgb="FF000000"/>
      <name val="Comic Sans MS"/>
      <family val="4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left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43" fontId="0" fillId="0" borderId="0" xfId="1" applyFont="1"/>
    <xf numFmtId="165" fontId="0" fillId="0" borderId="0" xfId="1" applyNumberFormat="1" applyFont="1"/>
    <xf numFmtId="165" fontId="3" fillId="0" borderId="2" xfId="1" applyNumberFormat="1" applyFont="1" applyBorder="1" applyAlignment="1">
      <alignment horizontal="center" vertical="center" wrapText="1" readingOrder="1"/>
    </xf>
    <xf numFmtId="165" fontId="3" fillId="0" borderId="3" xfId="1" applyNumberFormat="1" applyFont="1" applyBorder="1" applyAlignment="1">
      <alignment horizontal="center" vertical="center" wrapText="1" readingOrder="1"/>
    </xf>
    <xf numFmtId="165" fontId="4" fillId="0" borderId="5" xfId="1" applyNumberFormat="1" applyFont="1" applyBorder="1" applyAlignment="1">
      <alignment horizontal="center" vertical="center" wrapText="1" readingOrder="1"/>
    </xf>
    <xf numFmtId="165" fontId="4" fillId="0" borderId="6" xfId="1" applyNumberFormat="1" applyFont="1" applyBorder="1" applyAlignment="1">
      <alignment horizontal="center" vertical="center" wrapText="1" readingOrder="1"/>
    </xf>
    <xf numFmtId="165" fontId="4" fillId="0" borderId="8" xfId="1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9" fontId="5" fillId="0" borderId="5" xfId="0" applyNumberFormat="1" applyFont="1" applyBorder="1" applyAlignment="1">
      <alignment horizontal="center" vertical="center" wrapText="1" readingOrder="1"/>
    </xf>
    <xf numFmtId="9" fontId="5" fillId="0" borderId="6" xfId="0" applyNumberFormat="1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9" fontId="6" fillId="0" borderId="5" xfId="0" applyNumberFormat="1" applyFont="1" applyBorder="1" applyAlignment="1">
      <alignment horizontal="center" vertical="center" wrapText="1" readingOrder="1"/>
    </xf>
    <xf numFmtId="9" fontId="6" fillId="0" borderId="6" xfId="0" applyNumberFormat="1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9" fontId="6" fillId="0" borderId="8" xfId="0" applyNumberFormat="1" applyFont="1" applyBorder="1" applyAlignment="1">
      <alignment horizontal="center" vertical="center" wrapText="1" readingOrder="1"/>
    </xf>
    <xf numFmtId="9" fontId="6" fillId="0" borderId="9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7" fillId="0" borderId="7" xfId="0" applyFont="1" applyBorder="1" applyAlignment="1">
      <alignment horizontal="left" vertical="center" wrapText="1" readingOrder="1"/>
    </xf>
    <xf numFmtId="165" fontId="7" fillId="0" borderId="2" xfId="1" applyNumberFormat="1" applyFont="1" applyBorder="1" applyAlignment="1">
      <alignment horizontal="center" vertical="center" wrapText="1" readingOrder="1"/>
    </xf>
    <xf numFmtId="165" fontId="7" fillId="0" borderId="3" xfId="1" applyNumberFormat="1" applyFont="1" applyBorder="1" applyAlignment="1">
      <alignment horizontal="center" vertical="center" wrapText="1" readingOrder="1"/>
    </xf>
    <xf numFmtId="165" fontId="7" fillId="0" borderId="5" xfId="1" applyNumberFormat="1" applyFont="1" applyBorder="1" applyAlignment="1">
      <alignment horizontal="center" vertical="center" wrapText="1" readingOrder="1"/>
    </xf>
    <xf numFmtId="165" fontId="7" fillId="0" borderId="6" xfId="1" applyNumberFormat="1" applyFont="1" applyBorder="1" applyAlignment="1">
      <alignment horizontal="center" vertical="center" wrapText="1" readingOrder="1"/>
    </xf>
    <xf numFmtId="165" fontId="7" fillId="0" borderId="8" xfId="1" applyNumberFormat="1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left" vertical="center" wrapText="1" readingOrder="1"/>
    </xf>
    <xf numFmtId="43" fontId="2" fillId="0" borderId="0" xfId="1" applyNumberFormat="1" applyFont="1"/>
    <xf numFmtId="0" fontId="3" fillId="0" borderId="0" xfId="0" applyFont="1" applyFill="1" applyBorder="1" applyAlignment="1">
      <alignment horizontal="left" vertical="center" wrapText="1" readingOrder="1"/>
    </xf>
    <xf numFmtId="165" fontId="2" fillId="0" borderId="0" xfId="1" applyNumberFormat="1" applyFont="1"/>
    <xf numFmtId="164" fontId="2" fillId="0" borderId="0" xfId="1" applyNumberFormat="1" applyFont="1"/>
    <xf numFmtId="0" fontId="8" fillId="0" borderId="1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43" fontId="9" fillId="0" borderId="5" xfId="1" applyFont="1" applyBorder="1" applyAlignment="1">
      <alignment horizontal="center" vertical="center" wrapText="1" readingOrder="1"/>
    </xf>
    <xf numFmtId="164" fontId="9" fillId="0" borderId="5" xfId="1" applyNumberFormat="1" applyFont="1" applyBorder="1" applyAlignment="1">
      <alignment horizontal="center" vertical="center" wrapText="1" readingOrder="1"/>
    </xf>
    <xf numFmtId="164" fontId="9" fillId="0" borderId="6" xfId="1" applyNumberFormat="1" applyFont="1" applyBorder="1" applyAlignment="1">
      <alignment horizontal="center" vertical="center" wrapText="1" readingOrder="1"/>
    </xf>
    <xf numFmtId="165" fontId="9" fillId="0" borderId="5" xfId="1" applyNumberFormat="1" applyFont="1" applyBorder="1" applyAlignment="1">
      <alignment horizontal="center" vertical="center" wrapText="1" readingOrder="1"/>
    </xf>
    <xf numFmtId="165" fontId="9" fillId="0" borderId="6" xfId="1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9" fontId="4" fillId="0" borderId="5" xfId="0" applyNumberFormat="1" applyFont="1" applyBorder="1" applyAlignment="1">
      <alignment horizontal="center" vertical="center" wrapText="1" readingOrder="1"/>
    </xf>
    <xf numFmtId="9" fontId="4" fillId="0" borderId="6" xfId="0" applyNumberFormat="1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165" fontId="0" fillId="0" borderId="0" xfId="0" applyNumberFormat="1"/>
    <xf numFmtId="164" fontId="8" fillId="0" borderId="6" xfId="1" applyNumberFormat="1" applyFont="1" applyBorder="1" applyAlignment="1">
      <alignment horizontal="center" vertical="center" wrapText="1" readingOrder="1"/>
    </xf>
    <xf numFmtId="165" fontId="9" fillId="0" borderId="8" xfId="0" applyNumberFormat="1" applyFont="1" applyBorder="1" applyAlignment="1">
      <alignment horizontal="center" vertical="center" wrapText="1" readingOrder="1"/>
    </xf>
    <xf numFmtId="43" fontId="0" fillId="0" borderId="0" xfId="0" applyNumberFormat="1"/>
    <xf numFmtId="3" fontId="8" fillId="0" borderId="5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1595-AF6B-41B3-9131-6EAE3BAC8B10}">
  <dimension ref="B4:F16"/>
  <sheetViews>
    <sheetView topLeftCell="A4" workbookViewId="0">
      <selection activeCell="E9" sqref="E9"/>
    </sheetView>
  </sheetViews>
  <sheetFormatPr defaultColWidth="16.140625" defaultRowHeight="15" x14ac:dyDescent="0.25"/>
  <cols>
    <col min="1" max="2" width="16.140625" style="1"/>
    <col min="3" max="6" width="16.140625" style="8"/>
    <col min="7" max="16384" width="16.140625" style="1"/>
  </cols>
  <sheetData>
    <row r="4" spans="2:6" ht="15.75" thickBot="1" x14ac:dyDescent="0.3"/>
    <row r="5" spans="2:6" ht="16.5" thickTop="1" thickBot="1" x14ac:dyDescent="0.3">
      <c r="B5" s="2" t="s">
        <v>0</v>
      </c>
      <c r="C5" s="9" t="s">
        <v>1</v>
      </c>
      <c r="D5" s="9" t="s">
        <v>2</v>
      </c>
      <c r="E5" s="9" t="s">
        <v>3</v>
      </c>
      <c r="F5" s="10" t="s">
        <v>4</v>
      </c>
    </row>
    <row r="6" spans="2:6" ht="29.25" thickBot="1" x14ac:dyDescent="0.3">
      <c r="B6" s="3" t="s">
        <v>5</v>
      </c>
      <c r="C6" s="11">
        <v>60000</v>
      </c>
      <c r="D6" s="11">
        <v>80000</v>
      </c>
      <c r="E6" s="11">
        <v>50000</v>
      </c>
      <c r="F6" s="12">
        <v>40000</v>
      </c>
    </row>
    <row r="7" spans="2:6" ht="29.25" thickBot="1" x14ac:dyDescent="0.3">
      <c r="B7" s="3" t="s">
        <v>6</v>
      </c>
      <c r="C7" s="11">
        <f>D14*E6</f>
        <v>30000</v>
      </c>
      <c r="D7" s="11">
        <f>E14*E6</f>
        <v>20000</v>
      </c>
      <c r="E7" s="11">
        <v>-50000</v>
      </c>
      <c r="F7" s="12" t="s">
        <v>7</v>
      </c>
    </row>
    <row r="8" spans="2:6" ht="29.25" thickBot="1" x14ac:dyDescent="0.3">
      <c r="B8" s="3" t="s">
        <v>8</v>
      </c>
      <c r="C8" s="11">
        <f>D15*F6</f>
        <v>30000</v>
      </c>
      <c r="D8" s="11">
        <f>E15*F6</f>
        <v>10000</v>
      </c>
      <c r="E8" s="11" t="s">
        <v>7</v>
      </c>
      <c r="F8" s="12">
        <v>-40000</v>
      </c>
    </row>
    <row r="9" spans="2:6" ht="29.25" thickBot="1" x14ac:dyDescent="0.3">
      <c r="B9" s="5" t="s">
        <v>9</v>
      </c>
      <c r="C9" s="13">
        <f>SUM(C6:C8)</f>
        <v>120000</v>
      </c>
      <c r="D9" s="13">
        <f>SUM(D6:D8)</f>
        <v>110000</v>
      </c>
      <c r="E9" s="13">
        <f t="shared" ref="E9:F9" si="0">SUM(E6:E8)</f>
        <v>0</v>
      </c>
      <c r="F9" s="13">
        <f t="shared" si="0"/>
        <v>0</v>
      </c>
    </row>
    <row r="10" spans="2:6" ht="15.75" thickTop="1" x14ac:dyDescent="0.25"/>
    <row r="11" spans="2:6" x14ac:dyDescent="0.25">
      <c r="B11" s="43" t="s">
        <v>18</v>
      </c>
      <c r="C11" s="44">
        <f>C9/10000</f>
        <v>12</v>
      </c>
      <c r="D11" s="45">
        <f>D9/20000</f>
        <v>5.5</v>
      </c>
    </row>
    <row r="12" spans="2:6" ht="15.75" thickBot="1" x14ac:dyDescent="0.3"/>
    <row r="13" spans="2:6" ht="37.5" thickTop="1" thickBot="1" x14ac:dyDescent="0.3">
      <c r="B13" s="8"/>
      <c r="C13" s="24" t="s">
        <v>16</v>
      </c>
      <c r="D13" s="25" t="s">
        <v>12</v>
      </c>
      <c r="E13" s="26" t="s">
        <v>13</v>
      </c>
      <c r="F13" s="1"/>
    </row>
    <row r="14" spans="2:6" ht="18.75" thickBot="1" x14ac:dyDescent="0.3">
      <c r="B14" s="8"/>
      <c r="C14" s="27" t="s">
        <v>14</v>
      </c>
      <c r="D14" s="28">
        <v>0.6</v>
      </c>
      <c r="E14" s="29">
        <v>0.4</v>
      </c>
      <c r="F14" s="1"/>
    </row>
    <row r="15" spans="2:6" ht="18.75" thickBot="1" x14ac:dyDescent="0.3">
      <c r="B15" s="8"/>
      <c r="C15" s="30" t="s">
        <v>15</v>
      </c>
      <c r="D15" s="31">
        <v>0.75</v>
      </c>
      <c r="E15" s="32">
        <v>0.25</v>
      </c>
      <c r="F15" s="1"/>
    </row>
    <row r="16" spans="2:6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7A6F-6096-4708-AB4C-FCA27A9F7A9F}">
  <dimension ref="B3:F15"/>
  <sheetViews>
    <sheetView workbookViewId="0">
      <selection activeCell="E14" sqref="E14"/>
    </sheetView>
  </sheetViews>
  <sheetFormatPr defaultColWidth="16.7109375" defaultRowHeight="15" x14ac:dyDescent="0.25"/>
  <cols>
    <col min="3" max="6" width="16.7109375" style="8"/>
  </cols>
  <sheetData>
    <row r="3" spans="2:6" ht="15.75" thickBot="1" x14ac:dyDescent="0.3"/>
    <row r="4" spans="2:6" ht="16.5" thickTop="1" thickBot="1" x14ac:dyDescent="0.3">
      <c r="B4" s="33" t="s">
        <v>0</v>
      </c>
      <c r="C4" s="36" t="s">
        <v>1</v>
      </c>
      <c r="D4" s="36" t="s">
        <v>2</v>
      </c>
      <c r="E4" s="36" t="s">
        <v>3</v>
      </c>
      <c r="F4" s="37" t="s">
        <v>4</v>
      </c>
    </row>
    <row r="5" spans="2:6" ht="30.75" thickBot="1" x14ac:dyDescent="0.3">
      <c r="B5" s="34" t="s">
        <v>5</v>
      </c>
      <c r="C5" s="38">
        <v>60000</v>
      </c>
      <c r="D5" s="38">
        <v>80000</v>
      </c>
      <c r="E5" s="38">
        <v>50000</v>
      </c>
      <c r="F5" s="39">
        <v>40000</v>
      </c>
    </row>
    <row r="6" spans="2:6" ht="30.75" thickBot="1" x14ac:dyDescent="0.3">
      <c r="B6" s="34" t="s">
        <v>8</v>
      </c>
      <c r="C6" s="38">
        <f>D14*F5</f>
        <v>26000</v>
      </c>
      <c r="D6" s="38">
        <f>E14*F5</f>
        <v>10000</v>
      </c>
      <c r="E6" s="38">
        <f>C14*F5</f>
        <v>4000</v>
      </c>
      <c r="F6" s="39">
        <v>-40000</v>
      </c>
    </row>
    <row r="7" spans="2:6" ht="30.75" thickBot="1" x14ac:dyDescent="0.3">
      <c r="B7" s="34" t="s">
        <v>6</v>
      </c>
      <c r="C7" s="38">
        <f>D13*(E5+E6)</f>
        <v>32400</v>
      </c>
      <c r="D7" s="38">
        <f>E13*(E5+E6)</f>
        <v>21600</v>
      </c>
      <c r="E7" s="38">
        <v>-54000</v>
      </c>
      <c r="F7" s="39" t="s">
        <v>7</v>
      </c>
    </row>
    <row r="8" spans="2:6" ht="30.75" thickBot="1" x14ac:dyDescent="0.3">
      <c r="B8" s="35" t="s">
        <v>9</v>
      </c>
      <c r="C8" s="40">
        <f>SUM(C5:C7)</f>
        <v>118400</v>
      </c>
      <c r="D8" s="40">
        <f t="shared" ref="D8:F8" si="0">SUM(D5:D7)</f>
        <v>111600</v>
      </c>
      <c r="E8" s="40">
        <f t="shared" si="0"/>
        <v>0</v>
      </c>
      <c r="F8" s="40">
        <f t="shared" si="0"/>
        <v>0</v>
      </c>
    </row>
    <row r="9" spans="2:6" ht="15.75" thickTop="1" x14ac:dyDescent="0.25"/>
    <row r="10" spans="2:6" x14ac:dyDescent="0.25">
      <c r="B10" s="41" t="s">
        <v>17</v>
      </c>
      <c r="C10" s="42">
        <f>C8/10000</f>
        <v>11.84</v>
      </c>
      <c r="D10" s="42">
        <f>D8/20000</f>
        <v>5.58</v>
      </c>
    </row>
    <row r="11" spans="2:6" ht="15.75" thickBot="1" x14ac:dyDescent="0.3"/>
    <row r="12" spans="2:6" ht="16.5" thickTop="1" thickBot="1" x14ac:dyDescent="0.3">
      <c r="B12" s="14" t="s">
        <v>10</v>
      </c>
      <c r="C12" s="15" t="s">
        <v>11</v>
      </c>
      <c r="D12" s="15" t="s">
        <v>12</v>
      </c>
      <c r="E12" s="16" t="s">
        <v>13</v>
      </c>
    </row>
    <row r="13" spans="2:6" ht="15.75" thickBot="1" x14ac:dyDescent="0.3">
      <c r="B13" s="17" t="s">
        <v>14</v>
      </c>
      <c r="C13" s="18" t="s">
        <v>7</v>
      </c>
      <c r="D13" s="19">
        <v>0.6</v>
      </c>
      <c r="E13" s="20">
        <v>0.4</v>
      </c>
    </row>
    <row r="14" spans="2:6" ht="15.75" thickBot="1" x14ac:dyDescent="0.3">
      <c r="B14" s="21" t="s">
        <v>15</v>
      </c>
      <c r="C14" s="22">
        <v>0.1</v>
      </c>
      <c r="D14" s="22">
        <v>0.65</v>
      </c>
      <c r="E14" s="23">
        <v>0.25</v>
      </c>
    </row>
    <row r="15" spans="2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646F-8B61-4E16-9218-936B10124DA5}">
  <dimension ref="B4:L17"/>
  <sheetViews>
    <sheetView tabSelected="1" topLeftCell="A4" workbookViewId="0">
      <selection activeCell="H15" sqref="H15"/>
    </sheetView>
  </sheetViews>
  <sheetFormatPr defaultColWidth="13" defaultRowHeight="15" x14ac:dyDescent="0.25"/>
  <cols>
    <col min="12" max="12" width="13.28515625" bestFit="1" customWidth="1"/>
  </cols>
  <sheetData>
    <row r="4" spans="2:12" ht="15.75" thickBot="1" x14ac:dyDescent="0.3"/>
    <row r="5" spans="2:12" ht="31.5" thickTop="1" thickBot="1" x14ac:dyDescent="0.3">
      <c r="B5" s="46" t="s">
        <v>0</v>
      </c>
      <c r="C5" s="47" t="s">
        <v>1</v>
      </c>
      <c r="D5" s="47" t="s">
        <v>2</v>
      </c>
      <c r="E5" s="47" t="s">
        <v>3</v>
      </c>
      <c r="F5" s="48" t="s">
        <v>4</v>
      </c>
    </row>
    <row r="6" spans="2:12" ht="30.75" thickBot="1" x14ac:dyDescent="0.3">
      <c r="B6" s="49" t="s">
        <v>5</v>
      </c>
      <c r="C6" s="56">
        <v>60000</v>
      </c>
      <c r="D6" s="56">
        <v>80000</v>
      </c>
      <c r="E6" s="56">
        <v>50000</v>
      </c>
      <c r="F6" s="57">
        <v>40000</v>
      </c>
      <c r="I6" s="67"/>
    </row>
    <row r="7" spans="2:12" ht="30.75" thickBot="1" x14ac:dyDescent="0.3">
      <c r="B7" s="49" t="s">
        <v>6</v>
      </c>
      <c r="C7" s="54">
        <f>E15*E7</f>
        <v>27551</v>
      </c>
      <c r="D7" s="54">
        <f>F15*E7</f>
        <v>16530.599999999999</v>
      </c>
      <c r="E7" s="71">
        <v>55102</v>
      </c>
      <c r="F7" s="55">
        <v>11020</v>
      </c>
      <c r="H7" s="67"/>
    </row>
    <row r="8" spans="2:12" ht="30.75" thickBot="1" x14ac:dyDescent="0.3">
      <c r="B8" s="49" t="s">
        <v>8</v>
      </c>
      <c r="C8" s="53">
        <f>E16*-F8</f>
        <v>25510</v>
      </c>
      <c r="D8" s="53">
        <f>F16*-F8</f>
        <v>20408</v>
      </c>
      <c r="E8" s="54">
        <v>5102</v>
      </c>
      <c r="F8" s="68">
        <v>-51020</v>
      </c>
      <c r="H8" t="s">
        <v>21</v>
      </c>
      <c r="I8" t="s">
        <v>23</v>
      </c>
      <c r="J8" s="7"/>
    </row>
    <row r="9" spans="2:12" ht="30.75" thickBot="1" x14ac:dyDescent="0.3">
      <c r="B9" s="50" t="s">
        <v>9</v>
      </c>
      <c r="C9" s="69">
        <f>SUM(C6:C8)</f>
        <v>113061</v>
      </c>
      <c r="D9" s="69">
        <f>SUM(D6:D8)</f>
        <v>116938.6</v>
      </c>
      <c r="E9" s="51">
        <v>0</v>
      </c>
      <c r="F9" s="52">
        <v>0</v>
      </c>
      <c r="H9" t="s">
        <v>11</v>
      </c>
      <c r="I9" t="s">
        <v>24</v>
      </c>
    </row>
    <row r="10" spans="2:12" ht="15.75" thickTop="1" x14ac:dyDescent="0.25">
      <c r="L10" s="7"/>
    </row>
    <row r="11" spans="2:12" x14ac:dyDescent="0.25">
      <c r="B11" s="72" t="s">
        <v>22</v>
      </c>
      <c r="C11" s="70">
        <f>C9/10000</f>
        <v>11.306100000000001</v>
      </c>
      <c r="D11" s="70">
        <f>D9/20000</f>
        <v>5.8469300000000004</v>
      </c>
    </row>
    <row r="12" spans="2:12" x14ac:dyDescent="0.25">
      <c r="I12" s="70"/>
    </row>
    <row r="13" spans="2:12" ht="15.75" thickBot="1" x14ac:dyDescent="0.3"/>
    <row r="14" spans="2:12" ht="16.5" thickTop="1" thickBot="1" x14ac:dyDescent="0.3">
      <c r="B14" s="58" t="s">
        <v>19</v>
      </c>
      <c r="C14" s="59" t="s">
        <v>11</v>
      </c>
      <c r="D14" s="59" t="s">
        <v>20</v>
      </c>
      <c r="E14" s="59" t="s">
        <v>12</v>
      </c>
      <c r="F14" s="60" t="s">
        <v>13</v>
      </c>
    </row>
    <row r="15" spans="2:12" ht="15.75" thickBot="1" x14ac:dyDescent="0.3">
      <c r="B15" s="61" t="s">
        <v>14</v>
      </c>
      <c r="C15" s="4" t="s">
        <v>7</v>
      </c>
      <c r="D15" s="62">
        <v>0.2</v>
      </c>
      <c r="E15" s="62">
        <v>0.5</v>
      </c>
      <c r="F15" s="63">
        <v>0.3</v>
      </c>
    </row>
    <row r="16" spans="2:12" ht="15.75" thickBot="1" x14ac:dyDescent="0.3">
      <c r="B16" s="64" t="s">
        <v>15</v>
      </c>
      <c r="C16" s="65">
        <v>0.1</v>
      </c>
      <c r="D16" s="6" t="s">
        <v>7</v>
      </c>
      <c r="E16" s="65">
        <v>0.5</v>
      </c>
      <c r="F16" s="66">
        <v>0.4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ALOKASI LANGSUNG</vt:lpstr>
      <vt:lpstr>ALOKASI BERTAHAP</vt:lpstr>
      <vt:lpstr>ALOKASI TIMBAL BALIK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2020-06-18T02:42:50Z</dcterms:created>
  <dcterms:modified xsi:type="dcterms:W3CDTF">2020-11-12T06:14:37Z</dcterms:modified>
</cp:coreProperties>
</file>